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480" yWindow="90" windowWidth="15195" windowHeight="8445" activeTab="0"/>
  </bookViews>
  <sheets>
    <sheet name="Introduction" sheetId="1" r:id="rId1"/>
    <sheet name="Cert" sheetId="2" r:id="rId2"/>
    <sheet name="Cert print" sheetId="3" r:id="rId3"/>
  </sheets>
  <externalReferences>
    <externalReference r:id="rId6"/>
  </externalReferences>
  <definedNames>
    <definedName name="_xlnm.Print_Area" localSheetId="1">'Cert'!$A$8:$Z$27</definedName>
    <definedName name="_xlnm.Print_Area" localSheetId="2">'Cert print'!$B$1:$G$67</definedName>
    <definedName name="_xlnm.Print_Area" localSheetId="0">'Introduction'!$B$3:$F$5</definedName>
  </definedNames>
  <calcPr fullCalcOnLoad="1"/>
</workbook>
</file>

<file path=xl/comments2.xml><?xml version="1.0" encoding="utf-8"?>
<comments xmlns="http://schemas.openxmlformats.org/spreadsheetml/2006/main">
  <authors>
    <author>rlong</author>
    <author>Nicola Vowles</author>
  </authors>
  <commentList>
    <comment ref="B23" authorId="0">
      <text>
        <r>
          <rPr>
            <b/>
            <sz val="12"/>
            <rFont val="Arial"/>
            <family val="2"/>
          </rPr>
          <t xml:space="preserve">Unit 01 - Analysing media products and audiences
</t>
        </r>
        <r>
          <rPr>
            <sz val="12"/>
            <rFont val="Arial"/>
            <family val="2"/>
          </rPr>
          <t xml:space="preserve">This unit aims to allow learners to understand media institutions, how they work and the products they produce. Learners will understand production processes, target audiences, distribution and marketing through the analysis of media products.
</t>
        </r>
        <r>
          <rPr>
            <sz val="11"/>
            <rFont val="Arial"/>
            <family val="2"/>
          </rPr>
          <t xml:space="preserve">
</t>
        </r>
      </text>
    </comment>
    <comment ref="B24" authorId="0">
      <text>
        <r>
          <rPr>
            <b/>
            <sz val="12"/>
            <rFont val="Arial"/>
            <family val="2"/>
          </rPr>
          <t>Unit 10 - Media adaptations</t>
        </r>
        <r>
          <rPr>
            <sz val="12"/>
            <rFont val="Arial"/>
            <family val="2"/>
          </rPr>
          <t xml:space="preserve">
By completing this unit learners will understand adaptations of media products. Learners will develop one idea for an adaptation into a treatment or proposal, and then produce a storyboard for it. They will also pitch a developed idea to a potential investor, and gain their feedback about the feasibility of the idea pitched.</t>
        </r>
      </text>
    </comment>
    <comment ref="B25" authorId="0">
      <text>
        <r>
          <rPr>
            <b/>
            <sz val="12"/>
            <rFont val="Arial"/>
            <family val="2"/>
          </rPr>
          <t>Unit 11 - Scriptwriting for media products</t>
        </r>
        <r>
          <rPr>
            <sz val="12"/>
            <rFont val="Arial"/>
            <family val="2"/>
          </rPr>
          <t xml:space="preserve">
By completing this unit learners will understand scripts, and the part they play in a range of media products. Learners will be able to generate a range of ideas, and then use one of these ideas to produce a script for a media product, in response to a client brief. They will use feedback gained from a client to revise their script.</t>
        </r>
      </text>
    </comment>
    <comment ref="B26" authorId="0">
      <text>
        <r>
          <rPr>
            <b/>
            <sz val="12"/>
            <rFont val="Arial"/>
            <family val="2"/>
          </rPr>
          <t xml:space="preserve">Unit 12 - Set design for media productions
</t>
        </r>
        <r>
          <rPr>
            <sz val="12"/>
            <rFont val="Arial"/>
            <family val="2"/>
          </rPr>
          <t>By completing this unit learners will understand set
design techniques and their use in film, animation and TV production. Learners will be able to develop an idea for a set design, plan the chosen 3D set and then produce a set design that is safe for use. They will be able to evaluate the set design used within the test footage produced, and resolve any functionality issues identified within their design.</t>
        </r>
      </text>
    </comment>
    <comment ref="B27" authorId="0">
      <text>
        <r>
          <rPr>
            <b/>
            <sz val="12"/>
            <rFont val="Arial"/>
            <family val="2"/>
          </rPr>
          <t>Unit 13 - Planning and pitching a print-based media product</t>
        </r>
        <r>
          <rPr>
            <sz val="12"/>
            <rFont val="Arial"/>
            <family val="2"/>
          </rPr>
          <t xml:space="preserve">
By completing this unit learners will understand printbased media products and the importance of research and planning to produce them. They will understand how to generate and select ideas for their own print-based media products, and pitch them to an editor, a client or a focus group. Learners will understand how to use feedback gained from their pitch to inform a production plan.</t>
        </r>
      </text>
    </comment>
    <comment ref="K23" authorId="0">
      <text>
        <r>
          <rPr>
            <b/>
            <sz val="12"/>
            <rFont val="Arial"/>
            <family val="2"/>
          </rPr>
          <t>Unit 17 - Producing an audio-visual media product</t>
        </r>
        <r>
          <rPr>
            <sz val="12"/>
            <rFont val="Arial"/>
            <family val="2"/>
          </rPr>
          <t xml:space="preserve">
By completing this unit learners will produce pre-production materials, and carry out relevant recces and risk assessments to ensure that they can work safely in production stages. They will identify and resolve any relevant legal and/or ethical issues associated with the audio-visual media product they are producing. Learners will produce materials that they can use and edit to create a final audio-visual media product.</t>
        </r>
      </text>
    </comment>
    <comment ref="K24" authorId="0">
      <text>
        <r>
          <rPr>
            <b/>
            <sz val="12"/>
            <rFont val="Arial"/>
            <family val="2"/>
          </rPr>
          <t>Unit 18 - Audio-visual advertising media</t>
        </r>
        <r>
          <rPr>
            <sz val="12"/>
            <rFont val="Arial"/>
            <family val="2"/>
          </rPr>
          <t xml:space="preserve">
By completing this unit learners will understand advertising
campaigns and how audio-visual advertising media
is used within them. Learners will understand how to
plan an advertising campaign for a product, and how to
produce audio-visual advertisements for this product. They
will also be able to present their ideas for a audio-visual
advertisement, having the opportunity to make refinements
to their idea as a result of the feedback gained.</t>
        </r>
      </text>
    </comment>
    <comment ref="K25" authorId="0">
      <text>
        <r>
          <rPr>
            <b/>
            <sz val="12"/>
            <rFont val="Arial"/>
            <family val="2"/>
          </rPr>
          <t>Unit 19 - Planning and pitching an audio media product</t>
        </r>
        <r>
          <rPr>
            <sz val="12"/>
            <rFont val="Arial"/>
            <family val="2"/>
          </rPr>
          <t xml:space="preserve">
By completing this unit learners will understand audio media products and the importance of research and planning to produce them. They will understand how to generate and select ideas for their own audio media products, and pitch them to an editor, a client or a focus group. Learners will understand how to use feedback gained from their pitch to inform a production plan.</t>
        </r>
      </text>
    </comment>
    <comment ref="K26" authorId="0">
      <text>
        <r>
          <rPr>
            <b/>
            <sz val="12"/>
            <rFont val="Arial"/>
            <family val="2"/>
          </rPr>
          <t>Unit 20 - Producing an audio media product</t>
        </r>
        <r>
          <rPr>
            <sz val="12"/>
            <rFont val="Arial"/>
            <family val="2"/>
          </rPr>
          <t xml:space="preserve">
By completing this unit learners will produce pre-production materials, and carry out relevant recces and risk assessments to ensure that they can work safely in production stages. They will identify and resolve any relevant legal and/or ethical issues associated with the audio media product they are producing. Learners will produce materials that they can use and edit to create a final audio media product.</t>
        </r>
      </text>
    </comment>
    <comment ref="T23" authorId="0">
      <text>
        <r>
          <rPr>
            <b/>
            <sz val="12"/>
            <rFont val="Arial"/>
            <family val="2"/>
          </rPr>
          <t>Unit 30 - UK media publishing</t>
        </r>
        <r>
          <rPr>
            <sz val="12"/>
            <rFont val="Arial"/>
            <family val="2"/>
          </rPr>
          <t xml:space="preserve">
By completing this unit learners will understand the
organisation of the UK media publishing industry, and UK media publishing products. Learners will understand how to plan the production of a UK printed media product, and how to deliver an effective pitch or presentation covering key aspects of the plan. They will also understand the
importance of gaining and evaluating feedback.</t>
        </r>
      </text>
    </comment>
    <comment ref="T24" authorId="0">
      <text>
        <r>
          <rPr>
            <b/>
            <sz val="12"/>
            <rFont val="Arial"/>
            <family val="2"/>
          </rPr>
          <t xml:space="preserve">Unit 31 - Photography for media products
</t>
        </r>
        <r>
          <rPr>
            <sz val="12"/>
            <rFont val="Arial"/>
            <family val="2"/>
          </rPr>
          <t>By completing this unit learners will understand the use of professional photographs in media products. Learners will understand how to plan for a photographic shoot, and take and edit a range of photographs for a specific media
product.</t>
        </r>
      </text>
    </comment>
    <comment ref="T25" authorId="0">
      <text>
        <r>
          <rPr>
            <b/>
            <sz val="12"/>
            <rFont val="Arial"/>
            <family val="2"/>
          </rPr>
          <t>Unit 32 - Graphic design for media products</t>
        </r>
        <r>
          <rPr>
            <sz val="12"/>
            <rFont val="Arial"/>
            <family val="2"/>
          </rPr>
          <t xml:space="preserve">
By completing this unit learners will understand existing graphic design products. Learners will understand how to generate ideas for and plan the production of three related graphic design promotional items for an original media product, for a specific target audience.</t>
        </r>
      </text>
    </comment>
    <comment ref="T26" authorId="0">
      <text>
        <r>
          <rPr>
            <b/>
            <sz val="12"/>
            <rFont val="Arial"/>
            <family val="2"/>
          </rPr>
          <t>Unit 33 - Comics and graphic novels</t>
        </r>
        <r>
          <rPr>
            <sz val="12"/>
            <rFont val="Arial"/>
            <family val="2"/>
          </rPr>
          <t xml:space="preserve">
By completing this unit learners will understand the comic and graphic novel world. Learners will understand the content of a graphic novel or comic and how it relates to its target audience. They will be able to develop one character for an original graphic novel or comic, and also plan and produce panels for an original graphic novel or comic for this character.</t>
        </r>
      </text>
    </comment>
    <comment ref="B34" authorId="0">
      <text>
        <r>
          <rPr>
            <b/>
            <sz val="12"/>
            <rFont val="Arial"/>
            <family val="2"/>
          </rPr>
          <t>Unit 40 - UK film studies</t>
        </r>
        <r>
          <rPr>
            <sz val="12"/>
            <rFont val="Arial"/>
            <family val="2"/>
          </rPr>
          <t xml:space="preserve">
By completing this unit learners will understand the structure and organisation of the UK film industry. Learners will be able to plan a UK film production, and will pitch their planned idea to a producer. They will understand the importance of gaining and evaluating feedback.</t>
        </r>
      </text>
    </comment>
    <comment ref="K34" authorId="0">
      <text>
        <r>
          <rPr>
            <b/>
            <sz val="12"/>
            <rFont val="Arial"/>
            <family val="2"/>
          </rPr>
          <t>Unit 50 - Sound for media products</t>
        </r>
        <r>
          <rPr>
            <sz val="12"/>
            <rFont val="Arial"/>
            <family val="2"/>
          </rPr>
          <t xml:space="preserve">
By completing this unit learners will understand the sound
elements used in media products, and how they are
produced. Learners will be able to develop ideas for, and
plan the production of, a soundtrack containing a range of
sound elements. Learners will gain some practical skills by recording and editing soundtrack elements, for use in the production of a final soundtrack.</t>
        </r>
      </text>
    </comment>
    <comment ref="T34" authorId="0">
      <text>
        <r>
          <rPr>
            <b/>
            <sz val="12"/>
            <rFont val="Arial"/>
            <family val="2"/>
          </rPr>
          <t xml:space="preserve">Unit 60 - Games industry
</t>
        </r>
        <r>
          <rPr>
            <sz val="12"/>
            <rFont val="Arial"/>
            <family val="2"/>
          </rPr>
          <t>By completing this unit learners will understand the computer/console game industry, and existing computer/console game products. They will understand the
importance of games reviews, and how they are produced. Learners will be able to plan a new computer/console game.</t>
        </r>
      </text>
    </comment>
    <comment ref="B35" authorId="0">
      <text>
        <r>
          <rPr>
            <b/>
            <sz val="12"/>
            <rFont val="Arial"/>
            <family val="2"/>
          </rPr>
          <t>Unit 41 - Production and post-production for film</t>
        </r>
        <r>
          <rPr>
            <sz val="12"/>
            <rFont val="Arial"/>
            <family val="2"/>
          </rPr>
          <t xml:space="preserve">
By completing this unit learners will understand how
to produce pre-production material for a short film or
sequence of a film, and how to produce and edit a short film or sequence of a film. They will also be able to propose certification for film, based on focus group feedback.</t>
        </r>
      </text>
    </comment>
    <comment ref="K35" authorId="0">
      <text>
        <r>
          <rPr>
            <b/>
            <sz val="12"/>
            <rFont val="Arial"/>
            <family val="2"/>
          </rPr>
          <t>Unit 51 - UK music studies</t>
        </r>
        <r>
          <rPr>
            <sz val="12"/>
            <rFont val="Arial"/>
            <family val="2"/>
          </rPr>
          <t xml:space="preserve">
By completing this unit learners will understand the structure and organisation of the UK music industry, and how UK bands/artists promote themselves. Learners will be able to plan a new live UK music event, and deliver an effective pitch or presentation covering key aspects of their plan. They will understand the importance of gaining and evaluating feedback.</t>
        </r>
      </text>
    </comment>
    <comment ref="T35" authorId="0">
      <text>
        <r>
          <rPr>
            <b/>
            <sz val="12"/>
            <rFont val="Arial"/>
            <family val="2"/>
          </rPr>
          <t>Unit 61 - Animation studies</t>
        </r>
        <r>
          <rPr>
            <sz val="12"/>
            <rFont val="Arial"/>
            <family val="2"/>
          </rPr>
          <t xml:space="preserve">
By completing this unit learners will understand the animation industry and animation products. They will be able to design a new character to feature in their own planned animation.</t>
        </r>
      </text>
    </comment>
    <comment ref="B36" authorId="0">
      <text>
        <r>
          <rPr>
            <b/>
            <sz val="12"/>
            <rFont val="Arial"/>
            <family val="2"/>
          </rPr>
          <t xml:space="preserve">Unit 42 - UK TV broadcasting
</t>
        </r>
        <r>
          <rPr>
            <sz val="12"/>
            <rFont val="Arial"/>
            <family val="2"/>
          </rPr>
          <t>By completing this unit learners will understand the structure and organisation of UK TV broadcasting. They will be able to plan a UK TV production, and will pitch their planned idea to a producer. They will understand the importance of gaining and evaluating feedback.</t>
        </r>
      </text>
    </comment>
    <comment ref="K36" authorId="0">
      <text>
        <r>
          <rPr>
            <b/>
            <sz val="12"/>
            <rFont val="Arial"/>
            <family val="2"/>
          </rPr>
          <t>Unit 52 - Music technology, recording and production</t>
        </r>
        <r>
          <rPr>
            <sz val="12"/>
            <rFont val="Arial"/>
            <family val="2"/>
          </rPr>
          <t xml:space="preserve">
By completing this unit learners will understand technology used in music production. Learners will be able to plan and produce a music technology product. </t>
        </r>
      </text>
    </comment>
    <comment ref="T36" authorId="0">
      <text>
        <r>
          <rPr>
            <b/>
            <sz val="12"/>
            <rFont val="Arial"/>
            <family val="2"/>
          </rPr>
          <t>Unit 62 - 3D modelled environments for games and animation</t>
        </r>
        <r>
          <rPr>
            <sz val="12"/>
            <rFont val="Arial"/>
            <family val="2"/>
          </rPr>
          <t xml:space="preserve">
By completing this unit learners will understand 3D modelling techniques for computer generated environments. They will gain skills in the design, planning and production of an animated 3D modelled environment, and demonstrate their knowledge of the process by creating a </t>
        </r>
        <r>
          <rPr>
            <i/>
            <sz val="12"/>
            <rFont val="Arial"/>
            <family val="2"/>
          </rPr>
          <t>how to guide.</t>
        </r>
      </text>
    </comment>
    <comment ref="B37" authorId="0">
      <text>
        <r>
          <rPr>
            <b/>
            <sz val="12"/>
            <rFont val="Arial"/>
            <family val="2"/>
          </rPr>
          <t>Unit 43 - Production and post-production for TV</t>
        </r>
        <r>
          <rPr>
            <sz val="12"/>
            <rFont val="Arial"/>
            <family val="2"/>
          </rPr>
          <t xml:space="preserve">
By completing this unit learners will be able to plan, produce, edit and evaluate a 5-minute section of a TV programme.</t>
        </r>
      </text>
    </comment>
    <comment ref="B28" authorId="1">
      <text>
        <r>
          <rPr>
            <b/>
            <sz val="12"/>
            <rFont val="Arial"/>
            <family val="2"/>
          </rPr>
          <t xml:space="preserve">Unit 14 - Producing a print-based media product
</t>
        </r>
        <r>
          <rPr>
            <sz val="12"/>
            <rFont val="Arial"/>
            <family val="2"/>
          </rPr>
          <t>By completing this unit learners will produce pre-production materials, and carry out relevant recces and risk assessments to ensure that they can work safely in production stages. They will identify and resolve any relevant legal and/or ethical issues associated with the print media product they are producing. Learners will produce materials that they can use and edit to create a final print media product.</t>
        </r>
      </text>
    </comment>
    <comment ref="B29" authorId="1">
      <text>
        <r>
          <rPr>
            <b/>
            <sz val="12"/>
            <rFont val="Arial"/>
            <family val="2"/>
          </rPr>
          <t xml:space="preserve">Unit 15 - Print-based advertising media
</t>
        </r>
        <r>
          <rPr>
            <sz val="12"/>
            <rFont val="Arial"/>
            <family val="2"/>
          </rPr>
          <t>By completing this unit learners will understand advertising campaigns and how print-based advertising media is used within them. Learners will understand how to plan an advertising campaign for a product, and how to produce print-based advertisements for this product. They will also be able to present their ideas for a print-based advertisement, having the opportunity to make refinements to their idea as a result of the feedback gained.</t>
        </r>
        <r>
          <rPr>
            <sz val="8"/>
            <rFont val="Tahoma"/>
            <family val="2"/>
          </rPr>
          <t xml:space="preserve">
</t>
        </r>
      </text>
    </comment>
    <comment ref="B30" authorId="1">
      <text>
        <r>
          <rPr>
            <b/>
            <sz val="12"/>
            <rFont val="Arial"/>
            <family val="2"/>
          </rPr>
          <t xml:space="preserve">Unit 16 - Planning and pitching an audio-visual media product
</t>
        </r>
        <r>
          <rPr>
            <sz val="12"/>
            <rFont val="Arial"/>
            <family val="2"/>
          </rPr>
          <t xml:space="preserve">
By completing this unit learners will understand audio-visual media products and the importance of research and planning to produce them. They will understand how to generate and select ideas for their own audio-visual media products, and pitch them to an editor, a client or a focus
group. Learners will understand how to use feedback gained from their pitch to inform a production plan.</t>
        </r>
      </text>
    </comment>
    <comment ref="K27" authorId="1">
      <text>
        <r>
          <rPr>
            <b/>
            <sz val="12"/>
            <rFont val="Arial"/>
            <family val="2"/>
          </rPr>
          <t>Unit 21 - Audio advertising media</t>
        </r>
        <r>
          <rPr>
            <sz val="8"/>
            <rFont val="Tahoma"/>
            <family val="2"/>
          </rPr>
          <t xml:space="preserve">
</t>
        </r>
        <r>
          <rPr>
            <sz val="12"/>
            <rFont val="Arial"/>
            <family val="2"/>
          </rPr>
          <t>By completing this unit learners will understand advertising campaigns and how audio advertising media is used within them. Learners will understand how to plan an advertising campaign for a product, and how to produce audio advertisements for this product. They will also be able to present their ideas for a audio advertisement, having the opportunity to make refinements to their idea as a result of the feedback gained.</t>
        </r>
      </text>
    </comment>
    <comment ref="K28" authorId="1">
      <text>
        <r>
          <rPr>
            <b/>
            <sz val="12"/>
            <rFont val="Arial"/>
            <family val="2"/>
          </rPr>
          <t>Unit 22 - Production roles in media organisations</t>
        </r>
        <r>
          <rPr>
            <sz val="8"/>
            <rFont val="Tahoma"/>
            <family val="2"/>
          </rPr>
          <t xml:space="preserve">
</t>
        </r>
        <r>
          <rPr>
            <sz val="12"/>
            <rFont val="Arial"/>
            <family val="2"/>
          </rPr>
          <t xml:space="preserve">
By completing this unit learners will understand about the production job roles available within the media sector, and their contribution to the production process. Learners will be able to identify the skills that they already have to enable them to carry out a production role within a production team.</t>
        </r>
      </text>
    </comment>
    <comment ref="K29" authorId="1">
      <text>
        <r>
          <rPr>
            <b/>
            <sz val="12"/>
            <rFont val="Arial"/>
            <family val="2"/>
          </rPr>
          <t xml:space="preserve">Unit 23 - Planning for media exhibitions or events
</t>
        </r>
        <r>
          <rPr>
            <sz val="12"/>
            <rFont val="Arial"/>
            <family val="2"/>
          </rPr>
          <t>By completing this unit learners will understand the purpose of professional exhibitions or events and how they operate. Learners will work as part of a team to plan, and contribute to the running of, an exhibition or event. They will also evaluate the final exhibition or event, including feedback gained.</t>
        </r>
        <r>
          <rPr>
            <sz val="8"/>
            <rFont val="Tahoma"/>
            <family val="2"/>
          </rPr>
          <t xml:space="preserve">
</t>
        </r>
      </text>
    </comment>
    <comment ref="K30" authorId="1">
      <text>
        <r>
          <rPr>
            <b/>
            <sz val="12"/>
            <rFont val="Arial"/>
            <family val="2"/>
          </rPr>
          <t xml:space="preserve">Unit 24 - Preparing for a career in the media industry
</t>
        </r>
        <r>
          <rPr>
            <sz val="12"/>
            <rFont val="Arial"/>
            <family val="2"/>
          </rPr>
          <t>By completing this unit, learners will understand careers, employment and higher education opportunities within a selected sector of media. They will understand their own potential study and/or career routes, and be able to prepare information and a portfolio of their own media work for a business presentation or for a higher education or job interview.</t>
        </r>
        <r>
          <rPr>
            <sz val="8"/>
            <rFont val="Tahoma"/>
            <family val="2"/>
          </rPr>
          <t xml:space="preserve">
</t>
        </r>
      </text>
    </comment>
    <comment ref="T27" authorId="1">
      <text>
        <r>
          <rPr>
            <b/>
            <sz val="12"/>
            <rFont val="Arial"/>
            <family val="2"/>
          </rPr>
          <t xml:space="preserve">Unit 34 - Web authoring and design
</t>
        </r>
        <r>
          <rPr>
            <sz val="12"/>
            <rFont val="Arial"/>
            <family val="2"/>
          </rPr>
          <t xml:space="preserve">
By completing this unit learners will understand a range of contrasting commercial websites. They will be able to plan the development of a new multi-page website. Learners will understand how to create a new website ready for user testing, and how to use user feedback gained from user testing to evaluate a newly created website.</t>
        </r>
        <r>
          <rPr>
            <sz val="8"/>
            <rFont val="Tahoma"/>
            <family val="2"/>
          </rPr>
          <t xml:space="preserve">
</t>
        </r>
      </text>
    </comment>
    <comment ref="T28" authorId="1">
      <text>
        <r>
          <rPr>
            <b/>
            <sz val="12"/>
            <rFont val="Arial"/>
            <family val="2"/>
          </rPr>
          <t xml:space="preserve">Unit 35 - Social media products
</t>
        </r>
        <r>
          <rPr>
            <sz val="12"/>
            <rFont val="Arial"/>
            <family val="2"/>
          </rPr>
          <t>By completing this unit learners will understand existing social media products, including their positive and negative social effects, and commercial uses. Learners will be able to generate ideas for, plan for the development of, design and evaluate the homepage of, their own social media website.</t>
        </r>
        <r>
          <rPr>
            <sz val="8"/>
            <rFont val="Tahoma"/>
            <family val="2"/>
          </rPr>
          <t xml:space="preserve">
</t>
        </r>
      </text>
    </comment>
    <comment ref="B38" authorId="1">
      <text>
        <r>
          <rPr>
            <b/>
            <sz val="12"/>
            <rFont val="Arial"/>
            <family val="2"/>
          </rPr>
          <t xml:space="preserve">Unit 44 - Visual effects for TV and film
</t>
        </r>
        <r>
          <rPr>
            <sz val="12"/>
            <rFont val="Arial"/>
            <family val="2"/>
          </rPr>
          <t>By completing this unit learners will understand visual effects techniques, and their application, in digital post-production. Learners will be able to produce pre-production material for a sequence, containing a minimum of three different visual effects. They will then produce the footage, to contain the planned visual effects, and edit the final sequence.</t>
        </r>
        <r>
          <rPr>
            <sz val="8"/>
            <rFont val="Tahoma"/>
            <family val="0"/>
          </rPr>
          <t xml:space="preserve">
</t>
        </r>
      </text>
    </comment>
    <comment ref="B39" authorId="1">
      <text>
        <r>
          <rPr>
            <b/>
            <sz val="12"/>
            <rFont val="Arial"/>
            <family val="2"/>
          </rPr>
          <t xml:space="preserve">Unit 45 - Special effects for TV and film
</t>
        </r>
        <r>
          <rPr>
            <sz val="12"/>
            <rFont val="Arial"/>
            <family val="2"/>
          </rPr>
          <t>By completing this unit learners will understand special effects techniques and their use in film and TV production. Learners will be able to develop an idea for one special effect, plan the chosen special effect, and the footage it will appear in, and then produce a planned special effect that is safe for use. They will know how to produce, and edit footage containing use of the special effect.</t>
        </r>
        <r>
          <rPr>
            <sz val="8"/>
            <rFont val="Tahoma"/>
            <family val="2"/>
          </rPr>
          <t xml:space="preserve">
</t>
        </r>
      </text>
    </comment>
    <comment ref="B40" authorId="1">
      <text>
        <r>
          <rPr>
            <b/>
            <sz val="12"/>
            <rFont val="Arial"/>
            <family val="2"/>
          </rPr>
          <t xml:space="preserve">Unit 46 - Audio-visual promos
</t>
        </r>
        <r>
          <rPr>
            <sz val="12"/>
            <rFont val="Arial"/>
            <family val="2"/>
          </rPr>
          <t>By completing this unit learners will understand audio-visual promos. Learners will be able to generate ideas and produce pre-production material for an audio-visual promo. Learners
will also gain some practical skills by producing and editing the planned audio-visual promo.</t>
        </r>
        <r>
          <rPr>
            <sz val="8"/>
            <rFont val="Tahoma"/>
            <family val="2"/>
          </rPr>
          <t xml:space="preserve">
</t>
        </r>
      </text>
    </comment>
    <comment ref="B41" authorId="1">
      <text>
        <r>
          <rPr>
            <b/>
            <sz val="12"/>
            <rFont val="Arial"/>
            <family val="2"/>
          </rPr>
          <t xml:space="preserve">Unit 47 - Acting for screen
</t>
        </r>
        <r>
          <rPr>
            <sz val="12"/>
            <rFont val="Arial"/>
            <family val="2"/>
          </rPr>
          <t>By completing this unit learners will understand the
principles of acting for the screen. Learners will be able to prepare and plan a screen test to camera and then produce, and edit the sequence. They will be able to evaluate their performance in the screen test.</t>
        </r>
        <r>
          <rPr>
            <sz val="8"/>
            <rFont val="Tahoma"/>
            <family val="2"/>
          </rPr>
          <t xml:space="preserve">
</t>
        </r>
      </text>
    </comment>
    <comment ref="K37" authorId="1">
      <text>
        <r>
          <rPr>
            <b/>
            <sz val="12"/>
            <rFont val="Arial"/>
            <family val="2"/>
          </rPr>
          <t xml:space="preserve">Unit 53 - UK radio broadcasting
</t>
        </r>
        <r>
          <rPr>
            <sz val="12"/>
            <rFont val="Arial"/>
            <family val="2"/>
          </rPr>
          <t>By completing this unit learners will understand the structure and organisation of UK radio broadcasting. Learners will be able to plan a new UK radio programme to pitch to a producer, and understand the importance of gaining and evaluating feedback.</t>
        </r>
        <r>
          <rPr>
            <sz val="8"/>
            <rFont val="Tahoma"/>
            <family val="2"/>
          </rPr>
          <t xml:space="preserve">
</t>
        </r>
      </text>
    </comment>
    <comment ref="K38" authorId="1">
      <text>
        <r>
          <rPr>
            <b/>
            <sz val="12"/>
            <rFont val="Arial"/>
            <family val="2"/>
          </rPr>
          <t xml:space="preserve">Unit 54 - Radio drama production
</t>
        </r>
        <r>
          <rPr>
            <sz val="12"/>
            <rFont val="Arial"/>
            <family val="2"/>
          </rPr>
          <t>By completing this unit learners will understand radio dramas, and how meaning is created within them. Learners will gain some practical skills through the planning, recording, and editing of a new 5-minute radio drama for a
specific radio station.</t>
        </r>
        <r>
          <rPr>
            <sz val="8"/>
            <rFont val="Tahoma"/>
            <family val="2"/>
          </rPr>
          <t xml:space="preserve">
</t>
        </r>
      </text>
    </comment>
    <comment ref="K39" authorId="1">
      <text>
        <r>
          <rPr>
            <b/>
            <sz val="12"/>
            <rFont val="Arial"/>
            <family val="2"/>
          </rPr>
          <t xml:space="preserve">Unit 55 - Talk and music radio production
</t>
        </r>
        <r>
          <rPr>
            <sz val="12"/>
            <rFont val="Arial"/>
            <family val="2"/>
          </rPr>
          <t>By completing this unit learners will understand existing talk and/or radio music programmes. Learners will gain some practical skills through the planning, recording, and editing of a new 5-minute talk and/or music radio programme for a
specific radio station.</t>
        </r>
      </text>
    </comment>
    <comment ref="T37" authorId="1">
      <text>
        <r>
          <rPr>
            <b/>
            <sz val="12"/>
            <rFont val="Arial"/>
            <family val="2"/>
          </rPr>
          <t xml:space="preserve">Unit 63 - 3D character modelling for games and animation
</t>
        </r>
        <r>
          <rPr>
            <sz val="12"/>
            <rFont val="Arial"/>
            <family val="2"/>
          </rPr>
          <t xml:space="preserve">By completing this unit learners will understand 3D modelling techniques for computer generated characters. They will gain skills in the design, planning and production of an animated 3D character, and demonstrate their knowledge of the process by creating a </t>
        </r>
        <r>
          <rPr>
            <i/>
            <sz val="12"/>
            <rFont val="Arial"/>
            <family val="2"/>
          </rPr>
          <t>how to guide.</t>
        </r>
        <r>
          <rPr>
            <i/>
            <sz val="8"/>
            <rFont val="Tahoma"/>
            <family val="2"/>
          </rPr>
          <t xml:space="preserve">
</t>
        </r>
      </text>
    </comment>
    <comment ref="T38" authorId="1">
      <text>
        <r>
          <rPr>
            <b/>
            <sz val="12"/>
            <rFont val="Arial"/>
            <family val="2"/>
          </rPr>
          <t xml:space="preserve">Unit 65 - Games production
</t>
        </r>
        <r>
          <rPr>
            <sz val="12"/>
            <rFont val="Arial"/>
            <family val="2"/>
          </rPr>
          <t>By completing this unit learners will gain practical skills in games production by planning and producing a functional
first level of a new computer game, including the creation of the elements needed.</t>
        </r>
        <r>
          <rPr>
            <sz val="8"/>
            <rFont val="Tahoma"/>
            <family val="2"/>
          </rPr>
          <t xml:space="preserve">
</t>
        </r>
      </text>
    </comment>
    <comment ref="T39" authorId="1">
      <text>
        <r>
          <rPr>
            <b/>
            <sz val="12"/>
            <rFont val="Arial"/>
            <family val="2"/>
          </rPr>
          <t xml:space="preserve">Unit 66 - Animation production
</t>
        </r>
        <r>
          <rPr>
            <sz val="12"/>
            <rFont val="Arial"/>
            <family val="2"/>
          </rPr>
          <t>By completing this unit learners will be able to plan for and produce a short 2 to 3 minute animation, or section of an animated production.</t>
        </r>
        <r>
          <rPr>
            <sz val="8"/>
            <rFont val="Tahoma"/>
            <family val="2"/>
          </rPr>
          <t xml:space="preserve">
</t>
        </r>
      </text>
    </comment>
  </commentList>
</comments>
</file>

<file path=xl/sharedStrings.xml><?xml version="1.0" encoding="utf-8"?>
<sst xmlns="http://schemas.openxmlformats.org/spreadsheetml/2006/main" count="124" uniqueCount="86">
  <si>
    <t>Unit Title</t>
  </si>
  <si>
    <t>Select</t>
  </si>
  <si>
    <t>Centre Number:</t>
  </si>
  <si>
    <t>Centre Name:</t>
  </si>
  <si>
    <t>Teacher:</t>
  </si>
  <si>
    <t>Qualification:</t>
  </si>
  <si>
    <t>Selected</t>
  </si>
  <si>
    <t xml:space="preserve">How to use the ROC Calculator </t>
  </si>
  <si>
    <t>Welcome to the OCR Rules of Combination (ROC) Calculator</t>
  </si>
  <si>
    <t>Unit</t>
  </si>
  <si>
    <t>Credit</t>
  </si>
  <si>
    <t>Credits</t>
  </si>
  <si>
    <t>Number of credits selected:</t>
  </si>
  <si>
    <t>GLH</t>
  </si>
  <si>
    <t>Total Units Selected</t>
  </si>
  <si>
    <t>Total Credits Selected</t>
  </si>
  <si>
    <t>Total GLH Selected</t>
  </si>
  <si>
    <t>Click the 'Go to Calculator' button below to access the calculator.</t>
  </si>
  <si>
    <t>GUIDANCE</t>
  </si>
  <si>
    <t xml:space="preserve">Descriptions of each unit are shown in a comment box for each unit, indicated by a small red triangle, with the level and credit values in columns next to each unit. </t>
  </si>
  <si>
    <t>For reference, the rules of combination for this qualification are:</t>
  </si>
  <si>
    <t>Number of GLH selected:</t>
  </si>
  <si>
    <t>Number of units selected:</t>
  </si>
  <si>
    <t>Unit No</t>
  </si>
  <si>
    <t>Total credits:</t>
  </si>
  <si>
    <t xml:space="preserve">We have produced this tool for you in response to feedback indicating this is an area that would benefit from support. This tool will help you to select the right credits for learners to undertake to complete the chosen qualification route.  The calculator will ensure that you choose the correct number of credits required in the mandatory and optional sections of the qualification. The tool will generate a clear table of the selected units which can be printed and included in your learners' portfolios or other records. </t>
  </si>
  <si>
    <t>Mandatory unit 01 and a minimum of 20 credits from the optional units.</t>
  </si>
  <si>
    <t>Mandatory unit 01 and a minimum of 50 credits from the optional units.</t>
  </si>
  <si>
    <t>Mandatory unit 01 and a minimum of 80 credits from the optional units.</t>
  </si>
  <si>
    <t>Mandatory unit 01 and a minimum of 110 credits from the optional units.</t>
  </si>
  <si>
    <t>Mandatory unit 01 and a minimum of 170 credits from the optional units.</t>
  </si>
  <si>
    <t>Mandatory and Optional Units</t>
  </si>
  <si>
    <t>PATHWAY/S SELECTED</t>
  </si>
  <si>
    <t>Analysing media products and audiences</t>
  </si>
  <si>
    <t>Media adaptations</t>
  </si>
  <si>
    <t>Scriptwriting for media products</t>
  </si>
  <si>
    <t>Set design for media productions</t>
  </si>
  <si>
    <t>Planning and pitching a print-based media product</t>
  </si>
  <si>
    <t>Producing a print-based media product</t>
  </si>
  <si>
    <t>Print-based advertising media</t>
  </si>
  <si>
    <t>Planning and pitching an audio-visual media product</t>
  </si>
  <si>
    <t>Producing an audio-visual media product</t>
  </si>
  <si>
    <t>Audio-visual advertising media</t>
  </si>
  <si>
    <t>Planning and pitching an audio media product</t>
  </si>
  <si>
    <t>Producing an audio media product</t>
  </si>
  <si>
    <t>Audio advertising media</t>
  </si>
  <si>
    <t>Production roles in media organisations</t>
  </si>
  <si>
    <t>Planning for media exhibitions or events</t>
  </si>
  <si>
    <t>Preparing for a career in the media industry</t>
  </si>
  <si>
    <t>Optional Units</t>
  </si>
  <si>
    <t>Print and e-publishing specialist pathway</t>
  </si>
  <si>
    <t>UK media publishing</t>
  </si>
  <si>
    <t>Photography for media products</t>
  </si>
  <si>
    <t>Graphic design for media products</t>
  </si>
  <si>
    <t>Comics and graphic novels</t>
  </si>
  <si>
    <t>Web authoring and design</t>
  </si>
  <si>
    <t>Social media products</t>
  </si>
  <si>
    <t>TV and film specialist pathway</t>
  </si>
  <si>
    <t>UK film studies</t>
  </si>
  <si>
    <t>Production and post-production for film</t>
  </si>
  <si>
    <t>UK TV broadcasting</t>
  </si>
  <si>
    <t>Production and post-production for TV</t>
  </si>
  <si>
    <t>Visual effects for TV and film</t>
  </si>
  <si>
    <t>Special effects for TV and film</t>
  </si>
  <si>
    <t>Audio-visual promos</t>
  </si>
  <si>
    <t>Acting for screen</t>
  </si>
  <si>
    <t>Radio, music and sound specialist pathway</t>
  </si>
  <si>
    <t>Sound for media products</t>
  </si>
  <si>
    <t>UK music studies</t>
  </si>
  <si>
    <t>Music technology, recording and production</t>
  </si>
  <si>
    <t>UK radio broadcasting</t>
  </si>
  <si>
    <t>Radio drama production</t>
  </si>
  <si>
    <t>Talk and music radio production</t>
  </si>
  <si>
    <t>Games design and animation specialist pathway</t>
  </si>
  <si>
    <t>Games industry</t>
  </si>
  <si>
    <t>Animation studies</t>
  </si>
  <si>
    <t>3D modelled environments for games and animation</t>
  </si>
  <si>
    <t>3D character modelling for games and animation</t>
  </si>
  <si>
    <t>Games production</t>
  </si>
  <si>
    <t>Animation production</t>
  </si>
  <si>
    <t>OCR Level 3 Cambridge Technical Certificate in Media (30 credits):</t>
  </si>
  <si>
    <t>OCR Level 3 Cambridge Technical Introductory Diploma in Media (60 credits):</t>
  </si>
  <si>
    <t>OCR Level 3 Cambridge Technical Subsidiary Diploma in Media (90 credits):</t>
  </si>
  <si>
    <t>OCR Level 2 Cambridge Technical Diploma in Media (120 credits):</t>
  </si>
  <si>
    <t>OCR Level 2 Cambridge Technical Extended Diploma in Media (180 credits):</t>
  </si>
  <si>
    <r>
      <t xml:space="preserve">
</t>
    </r>
    <r>
      <rPr>
        <b/>
        <sz val="12"/>
        <color indexed="62"/>
        <rFont val="Arial"/>
        <family val="2"/>
      </rPr>
      <t>Step 1</t>
    </r>
    <r>
      <rPr>
        <b/>
        <sz val="12"/>
        <rFont val="Arial"/>
        <family val="2"/>
      </rPr>
      <t xml:space="preserve">: Follow the rules of combination steps provided in the Guidance box at the top of the screen.
</t>
    </r>
    <r>
      <rPr>
        <b/>
        <sz val="12"/>
        <color indexed="62"/>
        <rFont val="Arial"/>
        <family val="2"/>
      </rPr>
      <t>Step 2</t>
    </r>
    <r>
      <rPr>
        <b/>
        <sz val="12"/>
        <color indexed="61"/>
        <rFont val="Arial"/>
        <family val="2"/>
      </rPr>
      <t>:</t>
    </r>
    <r>
      <rPr>
        <b/>
        <sz val="12"/>
        <rFont val="Arial"/>
        <family val="2"/>
      </rPr>
      <t xml:space="preserve"> Select the appropriate units using the tick boxes. If you need to re-start your selection, click on the reset unit selection button.
</t>
    </r>
    <r>
      <rPr>
        <b/>
        <sz val="12"/>
        <color indexed="62"/>
        <rFont val="Arial"/>
        <family val="2"/>
      </rPr>
      <t>Step 3</t>
    </r>
    <r>
      <rPr>
        <b/>
        <sz val="12"/>
        <rFont val="Arial"/>
        <family val="2"/>
      </rPr>
      <t xml:space="preserve">: Click 'view centre selection' to see your selection in printable format.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</si>
</sst>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69">
    <font>
      <sz val="10"/>
      <name val="Arial"/>
      <family val="0"/>
    </font>
    <font>
      <sz val="11"/>
      <color indexed="8"/>
      <name val="Calibri"/>
      <family val="2"/>
    </font>
    <font>
      <sz val="8"/>
      <name val="Arial"/>
      <family val="0"/>
    </font>
    <font>
      <sz val="12"/>
      <color indexed="8"/>
      <name val="Arial"/>
      <family val="2"/>
    </font>
    <font>
      <u val="single"/>
      <sz val="10"/>
      <color indexed="12"/>
      <name val="Arial"/>
      <family val="0"/>
    </font>
    <font>
      <sz val="11"/>
      <name val="Arial"/>
      <family val="2"/>
    </font>
    <font>
      <b/>
      <u val="single"/>
      <sz val="11"/>
      <name val="Arial"/>
      <family val="2"/>
    </font>
    <font>
      <u val="single"/>
      <sz val="11"/>
      <name val="Arial"/>
      <family val="2"/>
    </font>
    <font>
      <b/>
      <sz val="11"/>
      <name val="Arial"/>
      <family val="2"/>
    </font>
    <font>
      <sz val="14"/>
      <name val="Arial"/>
      <family val="2"/>
    </font>
    <font>
      <b/>
      <sz val="12"/>
      <name val="Arial"/>
      <family val="2"/>
    </font>
    <font>
      <b/>
      <sz val="14"/>
      <name val="Arial"/>
      <family val="2"/>
    </font>
    <font>
      <sz val="11"/>
      <color indexed="20"/>
      <name val="Arial"/>
      <family val="2"/>
    </font>
    <font>
      <sz val="11"/>
      <color indexed="9"/>
      <name val="Arial"/>
      <family val="2"/>
    </font>
    <font>
      <b/>
      <sz val="16"/>
      <color indexed="10"/>
      <name val="Arial"/>
      <family val="2"/>
    </font>
    <font>
      <b/>
      <sz val="12"/>
      <color indexed="61"/>
      <name val="Arial"/>
      <family val="2"/>
    </font>
    <font>
      <sz val="10"/>
      <color indexed="63"/>
      <name val="Arial"/>
      <family val="2"/>
    </font>
    <font>
      <b/>
      <sz val="14"/>
      <color indexed="60"/>
      <name val="Arial"/>
      <family val="2"/>
    </font>
    <font>
      <b/>
      <sz val="14"/>
      <color indexed="9"/>
      <name val="Arial"/>
      <family val="2"/>
    </font>
    <font>
      <u val="single"/>
      <sz val="8.5"/>
      <color indexed="36"/>
      <name val="Arial"/>
      <family val="0"/>
    </font>
    <font>
      <sz val="12"/>
      <name val="Arial"/>
      <family val="2"/>
    </font>
    <font>
      <i/>
      <sz val="11"/>
      <name val="Arial"/>
      <family val="2"/>
    </font>
    <font>
      <i/>
      <sz val="9"/>
      <name val="Arial"/>
      <family val="2"/>
    </font>
    <font>
      <b/>
      <sz val="12"/>
      <color indexed="9"/>
      <name val="Arial"/>
      <family val="2"/>
    </font>
    <font>
      <b/>
      <sz val="16"/>
      <color indexed="62"/>
      <name val="Arial"/>
      <family val="2"/>
    </font>
    <font>
      <b/>
      <sz val="12"/>
      <color indexed="62"/>
      <name val="Arial"/>
      <family val="2"/>
    </font>
    <font>
      <sz val="8"/>
      <name val="Tahoma"/>
      <family val="2"/>
    </font>
    <font>
      <i/>
      <sz val="12"/>
      <name val="Arial"/>
      <family val="2"/>
    </font>
    <font>
      <i/>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8"/>
      <color indexed="9"/>
      <name val="Arial"/>
      <family val="0"/>
    </font>
    <font>
      <sz val="20"/>
      <color indexed="9"/>
      <name val="Arial"/>
      <family val="0"/>
    </font>
    <font>
      <sz val="10"/>
      <color indexed="8"/>
      <name val="Arial"/>
      <family val="0"/>
    </font>
    <font>
      <sz val="16"/>
      <color indexed="9"/>
      <name val="Arial"/>
      <family val="0"/>
    </font>
    <font>
      <sz val="3.5"/>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color indexed="63"/>
      </left>
      <right>
        <color indexed="63"/>
      </right>
      <top style="thin">
        <color indexed="62"/>
      </top>
      <bottom>
        <color indexed="63"/>
      </bottom>
    </border>
    <border>
      <left>
        <color indexed="63"/>
      </left>
      <right style="thin">
        <color indexed="62"/>
      </right>
      <top style="thin">
        <color indexed="62"/>
      </top>
      <bottom>
        <color indexed="63"/>
      </bottom>
    </border>
    <border>
      <left style="thin">
        <color indexed="62"/>
      </left>
      <right>
        <color indexed="63"/>
      </right>
      <top>
        <color indexed="63"/>
      </top>
      <bottom>
        <color indexed="63"/>
      </bottom>
    </border>
    <border>
      <left>
        <color indexed="63"/>
      </left>
      <right style="thin">
        <color indexed="62"/>
      </right>
      <top>
        <color indexed="63"/>
      </top>
      <bottom>
        <color indexed="63"/>
      </bottom>
    </border>
    <border>
      <left style="thin">
        <color indexed="62"/>
      </left>
      <right>
        <color indexed="63"/>
      </right>
      <top>
        <color indexed="63"/>
      </top>
      <bottom style="thin">
        <color indexed="62"/>
      </bottom>
    </border>
    <border>
      <left>
        <color indexed="63"/>
      </left>
      <right>
        <color indexed="63"/>
      </right>
      <top>
        <color indexed="63"/>
      </top>
      <bottom style="thin">
        <color indexed="62"/>
      </bottom>
    </border>
    <border>
      <left>
        <color indexed="63"/>
      </left>
      <right style="thin">
        <color indexed="62"/>
      </right>
      <top>
        <color indexed="63"/>
      </top>
      <bottom style="thin">
        <color indexed="62"/>
      </bottom>
    </border>
    <border>
      <left style="thin">
        <color indexed="62"/>
      </left>
      <right>
        <color indexed="63"/>
      </right>
      <top style="thin">
        <color indexed="62"/>
      </top>
      <bottom style="thin">
        <color indexed="62"/>
      </bottom>
    </border>
    <border>
      <left>
        <color indexed="63"/>
      </left>
      <right>
        <color indexed="63"/>
      </right>
      <top style="thin">
        <color indexed="62"/>
      </top>
      <bottom style="thin">
        <color indexed="62"/>
      </bottom>
    </border>
    <border>
      <left>
        <color indexed="63"/>
      </left>
      <right style="thin">
        <color indexed="62"/>
      </right>
      <top style="thin">
        <color indexed="62"/>
      </top>
      <bottom style="thin">
        <color indexed="62"/>
      </bottom>
    </border>
    <border>
      <left style="thin">
        <color indexed="62"/>
      </left>
      <right>
        <color indexed="63"/>
      </right>
      <top style="thin">
        <color indexed="6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9"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4"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34">
    <xf numFmtId="0" fontId="0" fillId="0" borderId="0" xfId="0" applyAlignment="1">
      <alignment/>
    </xf>
    <xf numFmtId="0" fontId="3" fillId="0" borderId="0" xfId="0" applyFont="1" applyAlignment="1">
      <alignment/>
    </xf>
    <xf numFmtId="0" fontId="5" fillId="33" borderId="0" xfId="0" applyFont="1" applyFill="1" applyAlignment="1">
      <alignment/>
    </xf>
    <xf numFmtId="0" fontId="5" fillId="0" borderId="0" xfId="0" applyFont="1" applyAlignment="1">
      <alignment/>
    </xf>
    <xf numFmtId="0" fontId="6" fillId="33" borderId="0" xfId="0" applyFont="1" applyFill="1" applyAlignment="1">
      <alignment/>
    </xf>
    <xf numFmtId="0" fontId="8" fillId="33" borderId="0" xfId="0" applyFont="1" applyFill="1" applyAlignment="1">
      <alignment horizontal="center" vertical="center"/>
    </xf>
    <xf numFmtId="0" fontId="8" fillId="33" borderId="0" xfId="0" applyFont="1" applyFill="1" applyBorder="1" applyAlignment="1">
      <alignment horizontal="center" vertical="center"/>
    </xf>
    <xf numFmtId="0" fontId="8" fillId="33" borderId="0" xfId="0" applyFont="1" applyFill="1" applyBorder="1" applyAlignment="1">
      <alignment vertical="center" wrapText="1"/>
    </xf>
    <xf numFmtId="0" fontId="5" fillId="33" borderId="0" xfId="0" applyFont="1" applyFill="1" applyAlignment="1">
      <alignment horizontal="center" vertical="center"/>
    </xf>
    <xf numFmtId="0" fontId="8" fillId="0" borderId="10" xfId="0" applyFont="1" applyBorder="1" applyAlignment="1">
      <alignment horizontal="center" vertical="center"/>
    </xf>
    <xf numFmtId="0" fontId="5" fillId="0" borderId="10" xfId="0" applyFont="1" applyBorder="1" applyAlignment="1">
      <alignment vertical="center" wrapText="1"/>
    </xf>
    <xf numFmtId="0" fontId="5" fillId="33" borderId="0" xfId="0" applyFont="1" applyFill="1" applyAlignment="1" applyProtection="1">
      <alignment horizontal="center" vertical="center"/>
      <protection locked="0"/>
    </xf>
    <xf numFmtId="0" fontId="5" fillId="0" borderId="10" xfId="0" applyFont="1" applyBorder="1" applyAlignment="1" applyProtection="1">
      <alignment/>
      <protection locked="0"/>
    </xf>
    <xf numFmtId="0" fontId="5" fillId="33" borderId="0" xfId="0" applyFont="1" applyFill="1" applyBorder="1" applyAlignment="1">
      <alignment/>
    </xf>
    <xf numFmtId="0" fontId="5" fillId="33" borderId="0" xfId="0" applyFont="1" applyFill="1" applyBorder="1" applyAlignment="1">
      <alignment horizontal="center" vertical="center"/>
    </xf>
    <xf numFmtId="0" fontId="5" fillId="33" borderId="0" xfId="0" applyFont="1" applyFill="1" applyAlignment="1">
      <alignment vertical="center" wrapText="1"/>
    </xf>
    <xf numFmtId="0" fontId="5" fillId="0" borderId="0" xfId="0" applyFont="1" applyAlignment="1">
      <alignment horizontal="center" vertical="center"/>
    </xf>
    <xf numFmtId="0" fontId="8" fillId="0" borderId="0" xfId="0" applyFont="1" applyAlignment="1">
      <alignment horizontal="center" vertical="center"/>
    </xf>
    <xf numFmtId="0" fontId="5" fillId="0" borderId="0" xfId="0" applyFont="1" applyAlignment="1">
      <alignment vertical="center" wrapText="1"/>
    </xf>
    <xf numFmtId="0" fontId="5" fillId="33" borderId="0" xfId="0" applyFont="1" applyFill="1" applyBorder="1" applyAlignment="1">
      <alignment wrapText="1"/>
    </xf>
    <xf numFmtId="0" fontId="5" fillId="33" borderId="0" xfId="0" applyFont="1" applyFill="1" applyBorder="1" applyAlignment="1">
      <alignment horizontal="left"/>
    </xf>
    <xf numFmtId="0" fontId="5" fillId="33" borderId="0" xfId="0" applyFont="1" applyFill="1" applyBorder="1" applyAlignment="1">
      <alignment horizontal="center"/>
    </xf>
    <xf numFmtId="0" fontId="12" fillId="33" borderId="0" xfId="0" applyFont="1" applyFill="1" applyBorder="1" applyAlignment="1">
      <alignment/>
    </xf>
    <xf numFmtId="0" fontId="12" fillId="33" borderId="0" xfId="0" applyFont="1" applyFill="1" applyBorder="1" applyAlignment="1">
      <alignment wrapText="1"/>
    </xf>
    <xf numFmtId="0" fontId="12" fillId="33" borderId="0" xfId="0" applyFont="1" applyFill="1" applyBorder="1" applyAlignment="1">
      <alignment horizontal="left"/>
    </xf>
    <xf numFmtId="0" fontId="12" fillId="33" borderId="0" xfId="0" applyFont="1" applyFill="1" applyBorder="1" applyAlignment="1">
      <alignment horizontal="center"/>
    </xf>
    <xf numFmtId="0" fontId="5" fillId="33" borderId="0" xfId="0" applyFont="1" applyFill="1" applyBorder="1" applyAlignment="1">
      <alignment horizontal="left" wrapText="1"/>
    </xf>
    <xf numFmtId="0" fontId="5" fillId="33" borderId="11" xfId="0" applyFont="1" applyFill="1" applyBorder="1" applyAlignment="1" applyProtection="1">
      <alignment horizontal="left"/>
      <protection locked="0"/>
    </xf>
    <xf numFmtId="0" fontId="11" fillId="33" borderId="0" xfId="0" applyFont="1" applyFill="1" applyBorder="1" applyAlignment="1">
      <alignment/>
    </xf>
    <xf numFmtId="0" fontId="5" fillId="33" borderId="0" xfId="0" applyFont="1" applyFill="1" applyBorder="1" applyAlignment="1">
      <alignment/>
    </xf>
    <xf numFmtId="0" fontId="5" fillId="33" borderId="10" xfId="0" applyFont="1" applyFill="1" applyBorder="1" applyAlignment="1">
      <alignment horizontal="center"/>
    </xf>
    <xf numFmtId="0" fontId="10" fillId="33" borderId="0" xfId="0" applyFont="1" applyFill="1" applyBorder="1" applyAlignment="1">
      <alignment vertical="top" wrapText="1"/>
    </xf>
    <xf numFmtId="0" fontId="16" fillId="0" borderId="0" xfId="0" applyFont="1" applyAlignment="1">
      <alignment/>
    </xf>
    <xf numFmtId="0" fontId="13" fillId="33" borderId="0" xfId="0" applyFont="1" applyFill="1" applyAlignment="1">
      <alignment/>
    </xf>
    <xf numFmtId="0" fontId="13" fillId="0" borderId="0" xfId="0" applyFont="1" applyAlignment="1">
      <alignment/>
    </xf>
    <xf numFmtId="0" fontId="13" fillId="33" borderId="0" xfId="0" applyFont="1" applyFill="1" applyBorder="1" applyAlignment="1">
      <alignment/>
    </xf>
    <xf numFmtId="0" fontId="17" fillId="33" borderId="0" xfId="0" applyFont="1" applyFill="1" applyBorder="1" applyAlignment="1">
      <alignment wrapText="1"/>
    </xf>
    <xf numFmtId="0" fontId="10" fillId="33" borderId="0" xfId="0" applyFont="1" applyFill="1" applyBorder="1" applyAlignment="1">
      <alignment wrapText="1"/>
    </xf>
    <xf numFmtId="0" fontId="17" fillId="33" borderId="0" xfId="0" applyFont="1" applyFill="1" applyBorder="1" applyAlignment="1">
      <alignment/>
    </xf>
    <xf numFmtId="0" fontId="5" fillId="33" borderId="10" xfId="0" applyFont="1" applyFill="1" applyBorder="1" applyAlignment="1">
      <alignment/>
    </xf>
    <xf numFmtId="0" fontId="8" fillId="0" borderId="10" xfId="0" applyFont="1" applyFill="1" applyBorder="1" applyAlignment="1">
      <alignment horizontal="center" vertical="center"/>
    </xf>
    <xf numFmtId="0" fontId="5" fillId="33" borderId="0" xfId="0" applyFont="1" applyFill="1" applyBorder="1" applyAlignment="1">
      <alignment vertical="top"/>
    </xf>
    <xf numFmtId="0" fontId="5" fillId="33" borderId="0" xfId="0" applyFont="1" applyFill="1" applyBorder="1" applyAlignment="1">
      <alignment horizontal="left" vertical="top"/>
    </xf>
    <xf numFmtId="0" fontId="5" fillId="33" borderId="0" xfId="0" applyFont="1" applyFill="1" applyBorder="1" applyAlignment="1">
      <alignment horizontal="center" vertical="top"/>
    </xf>
    <xf numFmtId="0" fontId="5" fillId="33" borderId="0" xfId="0" applyFont="1" applyFill="1" applyBorder="1" applyAlignment="1">
      <alignment vertical="top" wrapText="1"/>
    </xf>
    <xf numFmtId="0" fontId="8" fillId="34" borderId="10" xfId="0" applyFont="1" applyFill="1" applyBorder="1" applyAlignment="1">
      <alignment/>
    </xf>
    <xf numFmtId="0" fontId="8" fillId="34" borderId="10" xfId="0" applyFont="1" applyFill="1" applyBorder="1" applyAlignment="1">
      <alignment horizontal="center"/>
    </xf>
    <xf numFmtId="0" fontId="5" fillId="0" borderId="10" xfId="0" applyFont="1" applyBorder="1" applyAlignment="1">
      <alignment horizontal="left" vertical="center" wrapText="1"/>
    </xf>
    <xf numFmtId="0" fontId="8"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10" xfId="0" applyFont="1" applyFill="1" applyBorder="1" applyAlignment="1">
      <alignment horizontal="left" vertical="center" wrapText="1"/>
    </xf>
    <xf numFmtId="0" fontId="5" fillId="0" borderId="0" xfId="0" applyFont="1" applyBorder="1" applyAlignment="1">
      <alignment vertical="center" wrapText="1"/>
    </xf>
    <xf numFmtId="0" fontId="5" fillId="0" borderId="0" xfId="0" applyFont="1" applyBorder="1" applyAlignment="1" applyProtection="1">
      <alignment/>
      <protection locked="0"/>
    </xf>
    <xf numFmtId="0" fontId="5" fillId="0" borderId="0" xfId="0" applyFont="1" applyBorder="1" applyAlignment="1">
      <alignment/>
    </xf>
    <xf numFmtId="0" fontId="5" fillId="33" borderId="0" xfId="0" applyFont="1" applyFill="1" applyBorder="1" applyAlignment="1" applyProtection="1">
      <alignment horizontal="center" vertical="center"/>
      <protection locked="0"/>
    </xf>
    <xf numFmtId="0" fontId="8" fillId="33" borderId="0" xfId="0" applyFont="1" applyFill="1" applyAlignment="1">
      <alignment horizontal="right"/>
    </xf>
    <xf numFmtId="0" fontId="8" fillId="33" borderId="0" xfId="0" applyFont="1" applyFill="1" applyBorder="1" applyAlignment="1">
      <alignment horizontal="right" vertical="center"/>
    </xf>
    <xf numFmtId="0" fontId="8" fillId="33" borderId="0" xfId="0" applyFont="1" applyFill="1" applyAlignment="1" applyProtection="1">
      <alignment horizontal="right"/>
      <protection/>
    </xf>
    <xf numFmtId="0" fontId="5" fillId="33" borderId="0" xfId="0" applyFont="1" applyFill="1" applyAlignment="1">
      <alignment horizontal="right"/>
    </xf>
    <xf numFmtId="0" fontId="5" fillId="33" borderId="0" xfId="0" applyFont="1" applyFill="1" applyAlignment="1" applyProtection="1">
      <alignment horizontal="right" vertical="center"/>
      <protection/>
    </xf>
    <xf numFmtId="0" fontId="5" fillId="33" borderId="0" xfId="0" applyFont="1" applyFill="1" applyAlignment="1" applyProtection="1">
      <alignment horizontal="right"/>
      <protection/>
    </xf>
    <xf numFmtId="0" fontId="5" fillId="0" borderId="0" xfId="0" applyFont="1" applyFill="1" applyBorder="1" applyAlignment="1">
      <alignment vertical="center"/>
    </xf>
    <xf numFmtId="0" fontId="5" fillId="33" borderId="12" xfId="0" applyFont="1" applyFill="1" applyBorder="1" applyAlignment="1">
      <alignment/>
    </xf>
    <xf numFmtId="0" fontId="5" fillId="33" borderId="13" xfId="0" applyFont="1" applyFill="1" applyBorder="1" applyAlignment="1">
      <alignment/>
    </xf>
    <xf numFmtId="0" fontId="5" fillId="33" borderId="14" xfId="0" applyFont="1" applyFill="1" applyBorder="1" applyAlignment="1">
      <alignment vertical="top"/>
    </xf>
    <xf numFmtId="0" fontId="5" fillId="33" borderId="15" xfId="0" applyFont="1" applyFill="1" applyBorder="1" applyAlignment="1">
      <alignment vertical="top"/>
    </xf>
    <xf numFmtId="0" fontId="5" fillId="33" borderId="16" xfId="0" applyFont="1" applyFill="1" applyBorder="1" applyAlignment="1">
      <alignment/>
    </xf>
    <xf numFmtId="0" fontId="7" fillId="33" borderId="17" xfId="0" applyFont="1" applyFill="1" applyBorder="1" applyAlignment="1">
      <alignment/>
    </xf>
    <xf numFmtId="0" fontId="5" fillId="33" borderId="17" xfId="0" applyFont="1" applyFill="1" applyBorder="1" applyAlignment="1">
      <alignment/>
    </xf>
    <xf numFmtId="0" fontId="5" fillId="33" borderId="18" xfId="0" applyFont="1" applyFill="1" applyBorder="1" applyAlignment="1">
      <alignment/>
    </xf>
    <xf numFmtId="0" fontId="22" fillId="35" borderId="10" xfId="0" applyFont="1" applyFill="1" applyBorder="1" applyAlignment="1">
      <alignment horizontal="center" vertical="center" wrapText="1"/>
    </xf>
    <xf numFmtId="0" fontId="21" fillId="35" borderId="10" xfId="0" applyFont="1" applyFill="1" applyBorder="1" applyAlignment="1">
      <alignment horizontal="center" vertical="center" wrapText="1"/>
    </xf>
    <xf numFmtId="0" fontId="8" fillId="34" borderId="10" xfId="0" applyFont="1" applyFill="1" applyBorder="1" applyAlignment="1">
      <alignment horizontal="center" vertical="center"/>
    </xf>
    <xf numFmtId="0" fontId="5" fillId="34" borderId="10" xfId="0" applyFont="1" applyFill="1" applyBorder="1" applyAlignment="1">
      <alignment vertical="center" wrapText="1"/>
    </xf>
    <xf numFmtId="0" fontId="5" fillId="34" borderId="10" xfId="0" applyFont="1" applyFill="1" applyBorder="1" applyAlignment="1">
      <alignment/>
    </xf>
    <xf numFmtId="0" fontId="5" fillId="0" borderId="0" xfId="0" applyFont="1" applyAlignment="1" applyProtection="1">
      <alignment horizontal="center"/>
      <protection locked="0"/>
    </xf>
    <xf numFmtId="0" fontId="8" fillId="0" borderId="0" xfId="0" applyFont="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0" xfId="0" applyFont="1" applyAlignment="1" applyProtection="1">
      <alignment/>
      <protection locked="0"/>
    </xf>
    <xf numFmtId="0" fontId="5" fillId="0" borderId="0" xfId="0" applyFont="1" applyBorder="1" applyAlignment="1" applyProtection="1">
      <alignment horizontal="center" vertical="center"/>
      <protection locked="0"/>
    </xf>
    <xf numFmtId="0" fontId="5" fillId="33" borderId="0" xfId="0" applyFont="1" applyFill="1" applyAlignment="1" applyProtection="1">
      <alignment/>
      <protection locked="0"/>
    </xf>
    <xf numFmtId="0" fontId="5" fillId="33" borderId="0" xfId="0" applyFont="1" applyFill="1" applyBorder="1" applyAlignment="1" applyProtection="1">
      <alignment/>
      <protection locked="0"/>
    </xf>
    <xf numFmtId="0" fontId="9" fillId="33" borderId="0" xfId="0" applyFont="1" applyFill="1" applyBorder="1" applyAlignment="1">
      <alignment horizontal="center" vertical="center"/>
    </xf>
    <xf numFmtId="0" fontId="10" fillId="33" borderId="0" xfId="0" applyFont="1" applyFill="1" applyBorder="1" applyAlignment="1">
      <alignment horizontal="center" vertical="center" wrapText="1"/>
    </xf>
    <xf numFmtId="0" fontId="10" fillId="33" borderId="0" xfId="0" applyFont="1" applyFill="1" applyBorder="1" applyAlignment="1">
      <alignment horizontal="center" wrapText="1"/>
    </xf>
    <xf numFmtId="0" fontId="10" fillId="0" borderId="0" xfId="0" applyFont="1" applyAlignment="1">
      <alignment horizontal="center"/>
    </xf>
    <xf numFmtId="0" fontId="24" fillId="33" borderId="0" xfId="0" applyFont="1" applyFill="1" applyBorder="1" applyAlignment="1">
      <alignment horizontal="center" vertical="center"/>
    </xf>
    <xf numFmtId="0" fontId="11" fillId="33" borderId="0" xfId="0" applyFont="1" applyFill="1" applyBorder="1" applyAlignment="1">
      <alignment horizontal="center" wrapText="1"/>
    </xf>
    <xf numFmtId="0" fontId="24" fillId="33" borderId="0" xfId="0" applyFont="1" applyFill="1" applyBorder="1" applyAlignment="1">
      <alignment horizontal="center" wrapText="1"/>
    </xf>
    <xf numFmtId="0" fontId="15" fillId="33" borderId="19" xfId="0" applyFont="1" applyFill="1" applyBorder="1" applyAlignment="1">
      <alignment horizontal="left" vertical="top" wrapText="1"/>
    </xf>
    <xf numFmtId="0" fontId="15" fillId="33" borderId="20" xfId="0" applyFont="1" applyFill="1" applyBorder="1" applyAlignment="1">
      <alignment horizontal="left" vertical="top" wrapText="1"/>
    </xf>
    <xf numFmtId="0" fontId="15" fillId="33" borderId="21" xfId="0" applyFont="1" applyFill="1" applyBorder="1" applyAlignment="1">
      <alignment horizontal="left" vertical="top" wrapText="1"/>
    </xf>
    <xf numFmtId="0" fontId="10" fillId="33" borderId="0" xfId="0" applyFont="1" applyFill="1" applyBorder="1" applyAlignment="1">
      <alignment horizontal="center" vertical="top" wrapText="1"/>
    </xf>
    <xf numFmtId="0" fontId="10" fillId="33" borderId="22" xfId="0" applyFont="1" applyFill="1" applyBorder="1" applyAlignment="1">
      <alignment horizontal="left" vertical="center" wrapText="1"/>
    </xf>
    <xf numFmtId="0" fontId="10" fillId="33" borderId="12" xfId="0" applyFont="1" applyFill="1" applyBorder="1" applyAlignment="1">
      <alignment horizontal="left" vertical="center" wrapText="1"/>
    </xf>
    <xf numFmtId="0" fontId="5" fillId="33" borderId="0" xfId="0" applyFont="1" applyFill="1" applyBorder="1" applyAlignment="1">
      <alignment horizontal="center" vertical="center"/>
    </xf>
    <xf numFmtId="0" fontId="5" fillId="33" borderId="0" xfId="0" applyFont="1" applyFill="1" applyBorder="1" applyAlignment="1">
      <alignment horizontal="left" vertical="top" wrapText="1"/>
    </xf>
    <xf numFmtId="0" fontId="5" fillId="33" borderId="15" xfId="0" applyFont="1" applyFill="1" applyBorder="1" applyAlignment="1">
      <alignment horizontal="left" vertical="top" wrapText="1"/>
    </xf>
    <xf numFmtId="0" fontId="5" fillId="33" borderId="14" xfId="0" applyFont="1" applyFill="1" applyBorder="1" applyAlignment="1">
      <alignment horizontal="left" vertical="top" wrapText="1"/>
    </xf>
    <xf numFmtId="0" fontId="5" fillId="35" borderId="23" xfId="0" applyFont="1" applyFill="1" applyBorder="1" applyAlignment="1">
      <alignment horizontal="center" vertical="center"/>
    </xf>
    <xf numFmtId="0" fontId="5" fillId="35" borderId="24" xfId="0" applyFont="1" applyFill="1" applyBorder="1" applyAlignment="1">
      <alignment horizontal="center" vertical="center"/>
    </xf>
    <xf numFmtId="0" fontId="5" fillId="35" borderId="25" xfId="0" applyFont="1" applyFill="1" applyBorder="1" applyAlignment="1">
      <alignment horizontal="center" vertical="center"/>
    </xf>
    <xf numFmtId="0" fontId="23" fillId="35" borderId="26" xfId="0" applyFont="1" applyFill="1" applyBorder="1" applyAlignment="1">
      <alignment horizontal="center" vertical="center" wrapText="1"/>
    </xf>
    <xf numFmtId="0" fontId="23" fillId="35" borderId="27" xfId="0" applyFont="1" applyFill="1" applyBorder="1" applyAlignment="1">
      <alignment horizontal="center" vertical="center" wrapText="1"/>
    </xf>
    <xf numFmtId="0" fontId="23" fillId="35" borderId="28" xfId="0" applyFont="1" applyFill="1" applyBorder="1" applyAlignment="1">
      <alignment horizontal="center" vertical="center" wrapText="1"/>
    </xf>
    <xf numFmtId="0" fontId="10" fillId="34" borderId="19" xfId="0" applyFont="1" applyFill="1" applyBorder="1" applyAlignment="1">
      <alignment horizontal="center" vertical="center" wrapText="1"/>
    </xf>
    <xf numFmtId="0" fontId="10" fillId="34" borderId="21" xfId="0" applyFont="1" applyFill="1" applyBorder="1" applyAlignment="1">
      <alignment horizontal="center" vertical="center" wrapText="1"/>
    </xf>
    <xf numFmtId="0" fontId="8" fillId="33" borderId="19" xfId="0" applyFont="1" applyFill="1" applyBorder="1" applyAlignment="1">
      <alignment horizontal="center" vertical="center"/>
    </xf>
    <xf numFmtId="0" fontId="8" fillId="33" borderId="21" xfId="0" applyFont="1" applyFill="1" applyBorder="1" applyAlignment="1">
      <alignment horizontal="center" vertical="center"/>
    </xf>
    <xf numFmtId="0" fontId="18" fillId="35" borderId="26" xfId="0" applyFont="1" applyFill="1" applyBorder="1" applyAlignment="1">
      <alignment horizontal="center" vertical="center" wrapText="1"/>
    </xf>
    <xf numFmtId="0" fontId="18" fillId="35" borderId="27" xfId="0" applyFont="1" applyFill="1" applyBorder="1" applyAlignment="1">
      <alignment horizontal="center" vertical="center" wrapText="1"/>
    </xf>
    <xf numFmtId="0" fontId="18" fillId="35" borderId="28" xfId="0" applyFont="1" applyFill="1" applyBorder="1" applyAlignment="1">
      <alignment horizontal="center" vertical="center" wrapText="1"/>
    </xf>
    <xf numFmtId="0" fontId="18" fillId="35" borderId="29" xfId="0" applyFont="1" applyFill="1" applyBorder="1" applyAlignment="1">
      <alignment horizontal="center" vertical="center" wrapText="1"/>
    </xf>
    <xf numFmtId="0" fontId="18" fillId="35" borderId="30" xfId="0" applyFont="1" applyFill="1" applyBorder="1" applyAlignment="1">
      <alignment horizontal="center" vertical="center" wrapText="1"/>
    </xf>
    <xf numFmtId="0" fontId="18" fillId="35" borderId="31" xfId="0" applyFont="1" applyFill="1" applyBorder="1" applyAlignment="1">
      <alignment horizontal="center" vertical="center" wrapText="1"/>
    </xf>
    <xf numFmtId="0" fontId="5" fillId="0" borderId="23" xfId="0" applyFont="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xf>
    <xf numFmtId="0" fontId="23" fillId="35" borderId="23" xfId="0" applyFont="1" applyFill="1" applyBorder="1" applyAlignment="1">
      <alignment horizontal="center" vertical="center" wrapText="1"/>
    </xf>
    <xf numFmtId="0" fontId="23" fillId="35" borderId="24" xfId="0" applyFont="1" applyFill="1" applyBorder="1" applyAlignment="1">
      <alignment horizontal="center" vertical="center" wrapText="1"/>
    </xf>
    <xf numFmtId="0" fontId="23" fillId="35" borderId="25"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5" fillId="33" borderId="23" xfId="0" applyFont="1" applyFill="1" applyBorder="1" applyAlignment="1">
      <alignment wrapText="1"/>
    </xf>
    <xf numFmtId="0" fontId="5" fillId="33" borderId="25" xfId="0" applyFont="1" applyFill="1" applyBorder="1" applyAlignment="1">
      <alignment wrapText="1"/>
    </xf>
    <xf numFmtId="0" fontId="5" fillId="33" borderId="10" xfId="0" applyFont="1" applyFill="1" applyBorder="1" applyAlignment="1">
      <alignment wrapText="1"/>
    </xf>
    <xf numFmtId="0" fontId="5" fillId="33" borderId="0" xfId="0" applyFont="1" applyFill="1" applyBorder="1" applyAlignment="1">
      <alignment horizontal="right" wrapText="1"/>
    </xf>
    <xf numFmtId="0" fontId="5" fillId="33" borderId="32" xfId="0" applyFont="1" applyFill="1" applyBorder="1" applyAlignment="1" applyProtection="1">
      <alignment horizontal="center"/>
      <protection locked="0"/>
    </xf>
    <xf numFmtId="0" fontId="5" fillId="33" borderId="33" xfId="0" applyFont="1" applyFill="1" applyBorder="1" applyAlignment="1" applyProtection="1">
      <alignment horizontal="center"/>
      <protection locked="0"/>
    </xf>
    <xf numFmtId="0" fontId="5" fillId="33" borderId="34" xfId="0" applyFont="1" applyFill="1" applyBorder="1" applyAlignment="1" applyProtection="1">
      <alignment horizontal="center"/>
      <protection locked="0"/>
    </xf>
    <xf numFmtId="0" fontId="11" fillId="33" borderId="0" xfId="0" applyFont="1" applyFill="1" applyBorder="1" applyAlignment="1">
      <alignment horizontal="left" wrapText="1"/>
    </xf>
    <xf numFmtId="0" fontId="14" fillId="33" borderId="0" xfId="0" applyFont="1" applyFill="1" applyBorder="1" applyAlignment="1">
      <alignment horizontal="center" wrapText="1"/>
    </xf>
    <xf numFmtId="0" fontId="5" fillId="33" borderId="0" xfId="0" applyFont="1" applyFill="1" applyBorder="1" applyAlignment="1">
      <alignment horizontal="center"/>
    </xf>
    <xf numFmtId="0" fontId="8" fillId="34" borderId="23" xfId="0" applyFont="1" applyFill="1" applyBorder="1" applyAlignment="1">
      <alignment horizontal="center" wrapText="1"/>
    </xf>
    <xf numFmtId="0" fontId="8" fillId="34" borderId="25"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0"/>
      </font>
      <fill>
        <patternFill>
          <bgColor theme="0"/>
        </patternFill>
      </fill>
    </dxf>
    <dxf>
      <font>
        <color indexed="22"/>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99FF00"/>
      <rgbColor rgb="0099CCFF"/>
      <rgbColor rgb="0000FFFF"/>
      <rgbColor rgb="00CC99FF"/>
      <rgbColor rgb="00FF00F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Selected Qualification Level</a:t>
            </a:r>
          </a:p>
        </c:rich>
      </c:tx>
      <c:layout>
        <c:manualLayout>
          <c:xMode val="factor"/>
          <c:yMode val="factor"/>
          <c:x val="0.00725"/>
          <c:y val="0.057"/>
        </c:manualLayout>
      </c:layout>
      <c:spPr>
        <a:noFill/>
        <a:ln>
          <a:noFill/>
        </a:ln>
      </c:spPr>
    </c:title>
    <c:plotArea>
      <c:layout>
        <c:manualLayout>
          <c:xMode val="edge"/>
          <c:yMode val="edge"/>
          <c:x val="0.02875"/>
          <c:y val="0.23825"/>
          <c:w val="0.93575"/>
          <c:h val="0.5265"/>
        </c:manualLayout>
      </c:layout>
      <c:barChart>
        <c:barDir val="bar"/>
        <c:grouping val="stacked"/>
        <c:varyColors val="0"/>
        <c:ser>
          <c:idx val="0"/>
          <c:order val="0"/>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Cert!$V$18</c:f>
              <c:numCache/>
            </c:numRef>
          </c:val>
        </c:ser>
        <c:ser>
          <c:idx val="1"/>
          <c:order val="1"/>
          <c:spPr>
            <a:solidFill>
              <a:srgbClr val="6666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Cert!$X$18</c:f>
              <c:numCache/>
            </c:numRef>
          </c:val>
        </c:ser>
        <c:overlap val="100"/>
        <c:gapWidth val="20"/>
        <c:axId val="49474109"/>
        <c:axId val="42613798"/>
      </c:barChart>
      <c:catAx>
        <c:axId val="49474109"/>
        <c:scaling>
          <c:orientation val="minMax"/>
        </c:scaling>
        <c:axPos val="l"/>
        <c:delete val="1"/>
        <c:majorTickMark val="out"/>
        <c:minorTickMark val="none"/>
        <c:tickLblPos val="nextTo"/>
        <c:crossAx val="42613798"/>
        <c:crosses val="autoZero"/>
        <c:auto val="1"/>
        <c:lblOffset val="100"/>
        <c:tickLblSkip val="1"/>
        <c:noMultiLvlLbl val="0"/>
      </c:catAx>
      <c:valAx>
        <c:axId val="42613798"/>
        <c:scaling>
          <c:orientation val="minMax"/>
          <c:max val="380"/>
          <c:min val="0"/>
        </c:scaling>
        <c:axPos val="b"/>
        <c:majorGridlines>
          <c:spPr>
            <a:ln w="3175">
              <a:solidFill>
                <a:srgbClr val="000000"/>
              </a:solidFill>
            </a:ln>
          </c:spPr>
        </c:majorGridlines>
        <c:delete val="1"/>
        <c:majorTickMark val="out"/>
        <c:minorTickMark val="none"/>
        <c:tickLblPos val="nextTo"/>
        <c:crossAx val="49474109"/>
        <c:crossesAt val="1"/>
        <c:crossBetween val="between"/>
        <c:dispUnits/>
        <c:majorUnit val="10"/>
        <c:minorUnit val="2"/>
      </c:valAx>
      <c:spPr>
        <a:noFill/>
        <a:ln w="12700">
          <a:solidFill>
            <a:srgbClr val="808080"/>
          </a:solidFill>
        </a:ln>
      </c:spPr>
    </c:plotArea>
    <c:plotVisOnly val="1"/>
    <c:dispBlanksAs val="gap"/>
    <c:showDLblsOverMax val="0"/>
  </c:chart>
  <c:spPr>
    <a:noFill/>
    <a:ln>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Cert!A1" /><Relationship Id="rId3" Type="http://schemas.openxmlformats.org/officeDocument/2006/relationships/hyperlink" Target="#Cert!A1" /><Relationship Id="rId4" Type="http://schemas.openxmlformats.org/officeDocument/2006/relationships/hyperlink" Target="#Cert!A1"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Cert print'!A1" /><Relationship Id="rId3" Type="http://schemas.openxmlformats.org/officeDocument/2006/relationships/hyperlink" Target="#Introduction!A1" /><Relationship Id="rId4" Type="http://schemas.openxmlformats.org/officeDocument/2006/relationships/image" Target="../media/image2.png" /><Relationship Id="rId5"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Cer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180975</xdr:colOff>
      <xdr:row>3</xdr:row>
      <xdr:rowOff>104775</xdr:rowOff>
    </xdr:to>
    <xdr:pic>
      <xdr:nvPicPr>
        <xdr:cNvPr id="1" name="Picture 85" descr="CambTechnicals_Media_30x277top"/>
        <xdr:cNvPicPr preferRelativeResize="1">
          <a:picLocks noChangeAspect="1"/>
        </xdr:cNvPicPr>
      </xdr:nvPicPr>
      <xdr:blipFill>
        <a:blip r:embed="rId1"/>
        <a:stretch>
          <a:fillRect/>
        </a:stretch>
      </xdr:blipFill>
      <xdr:spPr>
        <a:xfrm>
          <a:off x="0" y="0"/>
          <a:ext cx="12544425" cy="1352550"/>
        </a:xfrm>
        <a:prstGeom prst="rect">
          <a:avLst/>
        </a:prstGeom>
        <a:noFill/>
        <a:ln w="9525" cmpd="sng">
          <a:noFill/>
        </a:ln>
      </xdr:spPr>
    </xdr:pic>
    <xdr:clientData/>
  </xdr:twoCellAnchor>
  <xdr:twoCellAnchor>
    <xdr:from>
      <xdr:col>8</xdr:col>
      <xdr:colOff>200025</xdr:colOff>
      <xdr:row>9</xdr:row>
      <xdr:rowOff>123825</xdr:rowOff>
    </xdr:from>
    <xdr:to>
      <xdr:col>9</xdr:col>
      <xdr:colOff>752475</xdr:colOff>
      <xdr:row>9</xdr:row>
      <xdr:rowOff>1323975</xdr:rowOff>
    </xdr:to>
    <xdr:sp macro="[1]!reset">
      <xdr:nvSpPr>
        <xdr:cNvPr id="2" name="Rounded Rectangle 1">
          <a:hlinkClick r:id="rId2"/>
        </xdr:cNvPr>
        <xdr:cNvSpPr>
          <a:spLocks/>
        </xdr:cNvSpPr>
      </xdr:nvSpPr>
      <xdr:spPr>
        <a:xfrm>
          <a:off x="10906125" y="4314825"/>
          <a:ext cx="1381125" cy="1200150"/>
        </a:xfrm>
        <a:prstGeom prst="roundRect">
          <a:avLst/>
        </a:prstGeom>
        <a:solidFill>
          <a:srgbClr val="993300"/>
        </a:solidFill>
        <a:ln w="9525" cmpd="sng">
          <a:noFill/>
        </a:ln>
      </xdr:spPr>
      <xdr:txBody>
        <a:bodyPr vertOverflow="clip" wrap="square" lIns="45720" tIns="36576" rIns="45720" bIns="36576" anchor="ctr"/>
        <a:p>
          <a:pPr algn="ctr">
            <a:defRPr/>
          </a:pPr>
          <a:r>
            <a:rPr lang="en-US" cap="none" sz="1800" b="0" i="0" u="none" baseline="0">
              <a:solidFill>
                <a:srgbClr val="FFFFFF"/>
              </a:solidFill>
              <a:latin typeface="Arial"/>
              <a:ea typeface="Arial"/>
              <a:cs typeface="Arial"/>
            </a:rPr>
            <a:t>Go to  Calculator</a:t>
          </a:r>
        </a:p>
      </xdr:txBody>
    </xdr:sp>
    <xdr:clientData/>
  </xdr:twoCellAnchor>
  <xdr:twoCellAnchor>
    <xdr:from>
      <xdr:col>8</xdr:col>
      <xdr:colOff>200025</xdr:colOff>
      <xdr:row>9</xdr:row>
      <xdr:rowOff>123825</xdr:rowOff>
    </xdr:from>
    <xdr:to>
      <xdr:col>9</xdr:col>
      <xdr:colOff>752475</xdr:colOff>
      <xdr:row>9</xdr:row>
      <xdr:rowOff>1323975</xdr:rowOff>
    </xdr:to>
    <xdr:sp macro="[1]!reset">
      <xdr:nvSpPr>
        <xdr:cNvPr id="3" name="Rounded Rectangle 1">
          <a:hlinkClick r:id="rId3"/>
        </xdr:cNvPr>
        <xdr:cNvSpPr>
          <a:spLocks/>
        </xdr:cNvSpPr>
      </xdr:nvSpPr>
      <xdr:spPr>
        <a:xfrm>
          <a:off x="10906125" y="4314825"/>
          <a:ext cx="1381125" cy="1200150"/>
        </a:xfrm>
        <a:prstGeom prst="roundRect">
          <a:avLst/>
        </a:prstGeom>
        <a:solidFill>
          <a:srgbClr val="993300"/>
        </a:solidFill>
        <a:ln w="9525" cmpd="sng">
          <a:noFill/>
        </a:ln>
      </xdr:spPr>
      <xdr:txBody>
        <a:bodyPr vertOverflow="clip" wrap="square" lIns="45720" tIns="36576" rIns="45720" bIns="36576" anchor="ctr"/>
        <a:p>
          <a:pPr algn="ctr">
            <a:defRPr/>
          </a:pPr>
          <a:r>
            <a:rPr lang="en-US" cap="none" sz="1800" b="0" i="0" u="none" baseline="0">
              <a:solidFill>
                <a:srgbClr val="FFFFFF"/>
              </a:solidFill>
              <a:latin typeface="Arial"/>
              <a:ea typeface="Arial"/>
              <a:cs typeface="Arial"/>
            </a:rPr>
            <a:t>Go to  Calculator</a:t>
          </a:r>
        </a:p>
      </xdr:txBody>
    </xdr:sp>
    <xdr:clientData/>
  </xdr:twoCellAnchor>
  <xdr:twoCellAnchor>
    <xdr:from>
      <xdr:col>8</xdr:col>
      <xdr:colOff>200025</xdr:colOff>
      <xdr:row>9</xdr:row>
      <xdr:rowOff>123825</xdr:rowOff>
    </xdr:from>
    <xdr:to>
      <xdr:col>9</xdr:col>
      <xdr:colOff>752475</xdr:colOff>
      <xdr:row>9</xdr:row>
      <xdr:rowOff>1323975</xdr:rowOff>
    </xdr:to>
    <xdr:sp macro="[1]!reset">
      <xdr:nvSpPr>
        <xdr:cNvPr id="4" name="Rounded Rectangle 1">
          <a:hlinkClick r:id="rId4"/>
        </xdr:cNvPr>
        <xdr:cNvSpPr>
          <a:spLocks/>
        </xdr:cNvSpPr>
      </xdr:nvSpPr>
      <xdr:spPr>
        <a:xfrm>
          <a:off x="10906125" y="4314825"/>
          <a:ext cx="1381125" cy="1200150"/>
        </a:xfrm>
        <a:prstGeom prst="roundRect">
          <a:avLst/>
        </a:prstGeom>
        <a:solidFill>
          <a:srgbClr val="333399"/>
        </a:solidFill>
        <a:ln w="9525" cmpd="sng">
          <a:noFill/>
        </a:ln>
      </xdr:spPr>
      <xdr:txBody>
        <a:bodyPr vertOverflow="clip" wrap="square" lIns="45720" tIns="36576" rIns="45720" bIns="36576" anchor="ctr"/>
        <a:p>
          <a:pPr algn="ctr">
            <a:defRPr/>
          </a:pPr>
          <a:r>
            <a:rPr lang="en-US" cap="none" sz="1800" b="0" i="0" u="none" baseline="0">
              <a:solidFill>
                <a:srgbClr val="FFFFFF"/>
              </a:solidFill>
              <a:latin typeface="Arial"/>
              <a:ea typeface="Arial"/>
              <a:cs typeface="Arial"/>
            </a:rPr>
            <a:t>Go to  Calculator</a:t>
          </a:r>
        </a:p>
      </xdr:txBody>
    </xdr:sp>
    <xdr:clientData/>
  </xdr:twoCellAnchor>
  <xdr:twoCellAnchor>
    <xdr:from>
      <xdr:col>2</xdr:col>
      <xdr:colOff>600075</xdr:colOff>
      <xdr:row>2</xdr:row>
      <xdr:rowOff>38100</xdr:rowOff>
    </xdr:from>
    <xdr:to>
      <xdr:col>7</xdr:col>
      <xdr:colOff>885825</xdr:colOff>
      <xdr:row>2</xdr:row>
      <xdr:rowOff>742950</xdr:rowOff>
    </xdr:to>
    <xdr:sp>
      <xdr:nvSpPr>
        <xdr:cNvPr id="5" name="TextBox 4"/>
        <xdr:cNvSpPr txBox="1">
          <a:spLocks noChangeArrowheads="1"/>
        </xdr:cNvSpPr>
      </xdr:nvSpPr>
      <xdr:spPr>
        <a:xfrm>
          <a:off x="2724150" y="400050"/>
          <a:ext cx="7639050" cy="704850"/>
        </a:xfrm>
        <a:prstGeom prst="rect">
          <a:avLst/>
        </a:prstGeom>
        <a:noFill/>
        <a:ln w="9525" cmpd="sng">
          <a:noFill/>
        </a:ln>
      </xdr:spPr>
      <xdr:txBody>
        <a:bodyPr vertOverflow="clip" wrap="square" lIns="45720" tIns="41148" rIns="0" bIns="0"/>
        <a:p>
          <a:pPr algn="l">
            <a:defRPr/>
          </a:pPr>
          <a:r>
            <a:rPr lang="en-US" cap="none" sz="2000" b="0" i="0" u="none" baseline="0">
              <a:solidFill>
                <a:srgbClr val="FFFFFF"/>
              </a:solidFill>
              <a:latin typeface="Arial"/>
              <a:ea typeface="Arial"/>
              <a:cs typeface="Arial"/>
            </a:rPr>
            <a:t>OCR Cambridge Technicals in Media Level 3</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23</xdr:col>
      <xdr:colOff>76200</xdr:colOff>
      <xdr:row>7</xdr:row>
      <xdr:rowOff>247650</xdr:rowOff>
    </xdr:to>
    <xdr:pic>
      <xdr:nvPicPr>
        <xdr:cNvPr id="1" name="Picture 410" descr="CambTechnicals_Media_30x277top"/>
        <xdr:cNvPicPr preferRelativeResize="1">
          <a:picLocks noChangeAspect="1"/>
        </xdr:cNvPicPr>
      </xdr:nvPicPr>
      <xdr:blipFill>
        <a:blip r:embed="rId1"/>
        <a:stretch>
          <a:fillRect/>
        </a:stretch>
      </xdr:blipFill>
      <xdr:spPr>
        <a:xfrm>
          <a:off x="0" y="0"/>
          <a:ext cx="14039850" cy="1514475"/>
        </a:xfrm>
        <a:prstGeom prst="rect">
          <a:avLst/>
        </a:prstGeom>
        <a:noFill/>
        <a:ln w="9525" cmpd="sng">
          <a:noFill/>
        </a:ln>
      </xdr:spPr>
    </xdr:pic>
    <xdr:clientData/>
  </xdr:twoCellAnchor>
  <xdr:twoCellAnchor>
    <xdr:from>
      <xdr:col>20</xdr:col>
      <xdr:colOff>1095375</xdr:colOff>
      <xdr:row>17</xdr:row>
      <xdr:rowOff>190500</xdr:rowOff>
    </xdr:from>
    <xdr:to>
      <xdr:col>23</xdr:col>
      <xdr:colOff>85725</xdr:colOff>
      <xdr:row>19</xdr:row>
      <xdr:rowOff>66675</xdr:rowOff>
    </xdr:to>
    <xdr:sp macro="[0]!reset_units">
      <xdr:nvSpPr>
        <xdr:cNvPr id="2" name="Rounded Rectangle 1"/>
        <xdr:cNvSpPr>
          <a:spLocks/>
        </xdr:cNvSpPr>
      </xdr:nvSpPr>
      <xdr:spPr>
        <a:xfrm>
          <a:off x="11963400" y="4657725"/>
          <a:ext cx="2085975" cy="371475"/>
        </a:xfrm>
        <a:prstGeom prst="roundRect">
          <a:avLst/>
        </a:prstGeom>
        <a:solidFill>
          <a:srgbClr val="333399"/>
        </a:solidFill>
        <a:ln w="9525" cmpd="sng">
          <a:noFill/>
        </a:ln>
      </xdr:spPr>
      <xdr:txBody>
        <a:bodyPr vertOverflow="clip" wrap="square" lIns="36576" tIns="32004" rIns="36576" bIns="32004" anchor="ctr"/>
        <a:p>
          <a:pPr algn="ctr">
            <a:defRPr/>
          </a:pPr>
          <a:r>
            <a:rPr lang="en-US" cap="none" sz="1600" b="0" i="0" u="none" baseline="0">
              <a:solidFill>
                <a:srgbClr val="FFFFFF"/>
              </a:solidFill>
              <a:latin typeface="Arial"/>
              <a:ea typeface="Arial"/>
              <a:cs typeface="Arial"/>
            </a:rPr>
            <a:t>Reset unit selections</a:t>
          </a:r>
        </a:p>
      </xdr:txBody>
    </xdr:sp>
    <xdr:clientData fLocksWithSheet="0"/>
  </xdr:twoCellAnchor>
  <xdr:twoCellAnchor>
    <xdr:from>
      <xdr:col>20</xdr:col>
      <xdr:colOff>1066800</xdr:colOff>
      <xdr:row>12</xdr:row>
      <xdr:rowOff>9525</xdr:rowOff>
    </xdr:from>
    <xdr:to>
      <xdr:col>23</xdr:col>
      <xdr:colOff>57150</xdr:colOff>
      <xdr:row>12</xdr:row>
      <xdr:rowOff>381000</xdr:rowOff>
    </xdr:to>
    <xdr:sp macro="[0]!reset">
      <xdr:nvSpPr>
        <xdr:cNvPr id="3" name="Rounded Rectangle 1">
          <a:hlinkClick r:id="rId2"/>
        </xdr:cNvPr>
        <xdr:cNvSpPr>
          <a:spLocks/>
        </xdr:cNvSpPr>
      </xdr:nvSpPr>
      <xdr:spPr>
        <a:xfrm>
          <a:off x="11934825" y="2695575"/>
          <a:ext cx="2085975" cy="371475"/>
        </a:xfrm>
        <a:prstGeom prst="roundRect">
          <a:avLst/>
        </a:prstGeom>
        <a:solidFill>
          <a:srgbClr val="333399"/>
        </a:solidFill>
        <a:ln w="9525" cmpd="sng">
          <a:noFill/>
        </a:ln>
      </xdr:spPr>
      <xdr:txBody>
        <a:bodyPr vertOverflow="clip" wrap="square" lIns="36576" tIns="32004" rIns="36576" bIns="32004" anchor="ctr"/>
        <a:p>
          <a:pPr algn="ctr">
            <a:defRPr/>
          </a:pPr>
          <a:r>
            <a:rPr lang="en-US" cap="none" sz="1600" b="0" i="0" u="none" baseline="0">
              <a:solidFill>
                <a:srgbClr val="FFFFFF"/>
              </a:solidFill>
              <a:latin typeface="Arial"/>
              <a:ea typeface="Arial"/>
              <a:cs typeface="Arial"/>
            </a:rPr>
            <a:t>View centre selection</a:t>
          </a:r>
        </a:p>
      </xdr:txBody>
    </xdr:sp>
    <xdr:clientData/>
  </xdr:twoCellAnchor>
  <xdr:twoCellAnchor>
    <xdr:from>
      <xdr:col>20</xdr:col>
      <xdr:colOff>1057275</xdr:colOff>
      <xdr:row>9</xdr:row>
      <xdr:rowOff>47625</xdr:rowOff>
    </xdr:from>
    <xdr:to>
      <xdr:col>23</xdr:col>
      <xdr:colOff>47625</xdr:colOff>
      <xdr:row>11</xdr:row>
      <xdr:rowOff>47625</xdr:rowOff>
    </xdr:to>
    <xdr:sp macro="[0]!reset">
      <xdr:nvSpPr>
        <xdr:cNvPr id="4" name="Rounded Rectangle 1">
          <a:hlinkClick r:id="rId3"/>
        </xdr:cNvPr>
        <xdr:cNvSpPr>
          <a:spLocks/>
        </xdr:cNvSpPr>
      </xdr:nvSpPr>
      <xdr:spPr>
        <a:xfrm>
          <a:off x="11925300" y="2152650"/>
          <a:ext cx="2085975" cy="352425"/>
        </a:xfrm>
        <a:prstGeom prst="roundRect">
          <a:avLst/>
        </a:prstGeom>
        <a:solidFill>
          <a:srgbClr val="333399"/>
        </a:solidFill>
        <a:ln w="9525" cmpd="sng">
          <a:noFill/>
        </a:ln>
      </xdr:spPr>
      <xdr:txBody>
        <a:bodyPr vertOverflow="clip" wrap="square" lIns="36576" tIns="32004" rIns="36576" bIns="32004" anchor="ctr"/>
        <a:p>
          <a:pPr algn="ctr">
            <a:defRPr/>
          </a:pPr>
          <a:r>
            <a:rPr lang="en-US" cap="none" sz="1600" b="0" i="0" u="none" baseline="0">
              <a:solidFill>
                <a:srgbClr val="FFFFFF"/>
              </a:solidFill>
              <a:latin typeface="Arial"/>
              <a:ea typeface="Arial"/>
              <a:cs typeface="Arial"/>
            </a:rPr>
            <a:t>Return to Introduction</a:t>
          </a:r>
        </a:p>
      </xdr:txBody>
    </xdr:sp>
    <xdr:clientData/>
  </xdr:twoCellAnchor>
  <xdr:twoCellAnchor editAs="oneCell">
    <xdr:from>
      <xdr:col>5</xdr:col>
      <xdr:colOff>152400</xdr:colOff>
      <xdr:row>22</xdr:row>
      <xdr:rowOff>76200</xdr:rowOff>
    </xdr:from>
    <xdr:to>
      <xdr:col>5</xdr:col>
      <xdr:colOff>457200</xdr:colOff>
      <xdr:row>22</xdr:row>
      <xdr:rowOff>381000</xdr:rowOff>
    </xdr:to>
    <xdr:pic>
      <xdr:nvPicPr>
        <xdr:cNvPr id="5" name="Picture 346"/>
        <xdr:cNvPicPr preferRelativeResize="1">
          <a:picLocks noChangeAspect="1"/>
        </xdr:cNvPicPr>
      </xdr:nvPicPr>
      <xdr:blipFill>
        <a:blip r:embed="rId4"/>
        <a:stretch>
          <a:fillRect/>
        </a:stretch>
      </xdr:blipFill>
      <xdr:spPr>
        <a:xfrm>
          <a:off x="4600575" y="5867400"/>
          <a:ext cx="304800" cy="304800"/>
        </a:xfrm>
        <a:prstGeom prst="rect">
          <a:avLst/>
        </a:prstGeom>
        <a:noFill/>
        <a:ln w="9525" cmpd="sng">
          <a:noFill/>
        </a:ln>
      </xdr:spPr>
    </xdr:pic>
    <xdr:clientData/>
  </xdr:twoCellAnchor>
  <xdr:twoCellAnchor>
    <xdr:from>
      <xdr:col>3</xdr:col>
      <xdr:colOff>104775</xdr:colOff>
      <xdr:row>1</xdr:row>
      <xdr:rowOff>104775</xdr:rowOff>
    </xdr:from>
    <xdr:to>
      <xdr:col>20</xdr:col>
      <xdr:colOff>552450</xdr:colOff>
      <xdr:row>5</xdr:row>
      <xdr:rowOff>85725</xdr:rowOff>
    </xdr:to>
    <xdr:sp>
      <xdr:nvSpPr>
        <xdr:cNvPr id="6" name="TextBox 4"/>
        <xdr:cNvSpPr txBox="1">
          <a:spLocks noChangeArrowheads="1"/>
        </xdr:cNvSpPr>
      </xdr:nvSpPr>
      <xdr:spPr>
        <a:xfrm>
          <a:off x="3409950" y="285750"/>
          <a:ext cx="8010525" cy="704850"/>
        </a:xfrm>
        <a:prstGeom prst="rect">
          <a:avLst/>
        </a:prstGeom>
        <a:noFill/>
        <a:ln w="9525" cmpd="sng">
          <a:noFill/>
        </a:ln>
      </xdr:spPr>
      <xdr:txBody>
        <a:bodyPr vertOverflow="clip" wrap="square" lIns="45720" tIns="41148" rIns="0" bIns="0"/>
        <a:p>
          <a:pPr algn="l">
            <a:defRPr/>
          </a:pPr>
          <a:r>
            <a:rPr lang="en-US" cap="none" sz="2000" b="0" i="0" u="none" baseline="0">
              <a:solidFill>
                <a:srgbClr val="FFFFFF"/>
              </a:solidFill>
              <a:latin typeface="Arial"/>
              <a:ea typeface="Arial"/>
              <a:cs typeface="Arial"/>
            </a:rPr>
            <a:t>OCR Cambridge Technicals in Media Level 3</a:t>
          </a:r>
          <a:r>
            <a:rPr lang="en-US" cap="none" sz="1000" b="0" i="0" u="none" baseline="0">
              <a:solidFill>
                <a:srgbClr val="000000"/>
              </a:solidFill>
              <a:latin typeface="Arial"/>
              <a:ea typeface="Arial"/>
              <a:cs typeface="Arial"/>
            </a:rPr>
            <a:t>
</a:t>
          </a:r>
        </a:p>
      </xdr:txBody>
    </xdr:sp>
    <xdr:clientData/>
  </xdr:twoCellAnchor>
  <xdr:twoCellAnchor>
    <xdr:from>
      <xdr:col>3</xdr:col>
      <xdr:colOff>104775</xdr:colOff>
      <xdr:row>4</xdr:row>
      <xdr:rowOff>38100</xdr:rowOff>
    </xdr:from>
    <xdr:to>
      <xdr:col>20</xdr:col>
      <xdr:colOff>552450</xdr:colOff>
      <xdr:row>7</xdr:row>
      <xdr:rowOff>200025</xdr:rowOff>
    </xdr:to>
    <xdr:sp>
      <xdr:nvSpPr>
        <xdr:cNvPr id="7" name="TextBox 4"/>
        <xdr:cNvSpPr txBox="1">
          <a:spLocks noChangeArrowheads="1"/>
        </xdr:cNvSpPr>
      </xdr:nvSpPr>
      <xdr:spPr>
        <a:xfrm>
          <a:off x="3409950" y="762000"/>
          <a:ext cx="8010525" cy="704850"/>
        </a:xfrm>
        <a:prstGeom prst="rect">
          <a:avLst/>
        </a:prstGeom>
        <a:noFill/>
        <a:ln w="9525" cmpd="sng">
          <a:noFill/>
        </a:ln>
      </xdr:spPr>
      <xdr:txBody>
        <a:bodyPr vertOverflow="clip" wrap="square" lIns="45720" tIns="41148" rIns="0" bIns="0"/>
        <a:p>
          <a:pPr algn="l">
            <a:defRPr/>
          </a:pPr>
          <a:r>
            <a:rPr lang="en-US" cap="none" sz="2000" b="0" i="0" u="none" baseline="0">
              <a:solidFill>
                <a:srgbClr val="FFFFFF"/>
              </a:solidFill>
              <a:latin typeface="Arial"/>
              <a:ea typeface="Arial"/>
              <a:cs typeface="Arial"/>
            </a:rPr>
            <a:t>Rules of Combination Calculator</a:t>
          </a:r>
          <a:r>
            <a:rPr lang="en-US" cap="none" sz="1000" b="0" i="0" u="none" baseline="0">
              <a:solidFill>
                <a:srgbClr val="000000"/>
              </a:solidFill>
              <a:latin typeface="Arial"/>
              <a:ea typeface="Arial"/>
              <a:cs typeface="Arial"/>
            </a:rPr>
            <a:t>
</a:t>
          </a:r>
        </a:p>
      </xdr:txBody>
    </xdr:sp>
    <xdr:clientData/>
  </xdr:twoCellAnchor>
  <xdr:twoCellAnchor>
    <xdr:from>
      <xdr:col>11</xdr:col>
      <xdr:colOff>266700</xdr:colOff>
      <xdr:row>7</xdr:row>
      <xdr:rowOff>266700</xdr:rowOff>
    </xdr:from>
    <xdr:to>
      <xdr:col>20</xdr:col>
      <xdr:colOff>723900</xdr:colOff>
      <xdr:row>19</xdr:row>
      <xdr:rowOff>152400</xdr:rowOff>
    </xdr:to>
    <xdr:grpSp>
      <xdr:nvGrpSpPr>
        <xdr:cNvPr id="8" name="Group 411"/>
        <xdr:cNvGrpSpPr>
          <a:grpSpLocks/>
        </xdr:cNvGrpSpPr>
      </xdr:nvGrpSpPr>
      <xdr:grpSpPr>
        <a:xfrm>
          <a:off x="6296025" y="1533525"/>
          <a:ext cx="5295900" cy="3581400"/>
          <a:chOff x="661" y="161"/>
          <a:chExt cx="555" cy="376"/>
        </a:xfrm>
        <a:solidFill>
          <a:srgbClr val="FFFFFF"/>
        </a:solidFill>
      </xdr:grpSpPr>
      <xdr:graphicFrame>
        <xdr:nvGraphicFramePr>
          <xdr:cNvPr id="9" name="Chart 98"/>
          <xdr:cNvGraphicFramePr/>
        </xdr:nvGraphicFramePr>
        <xdr:xfrm>
          <a:off x="661" y="161"/>
          <a:ext cx="555" cy="235"/>
        </xdr:xfrm>
        <a:graphic>
          <a:graphicData uri="http://schemas.openxmlformats.org/drawingml/2006/chart">
            <c:chart xmlns:c="http://schemas.openxmlformats.org/drawingml/2006/chart" r:id="rId5"/>
          </a:graphicData>
        </a:graphic>
      </xdr:graphicFrame>
      <xdr:sp>
        <xdr:nvSpPr>
          <xdr:cNvPr id="10" name="Text Box 99"/>
          <xdr:cNvSpPr txBox="1">
            <a:spLocks noChangeArrowheads="1"/>
          </xdr:cNvSpPr>
        </xdr:nvSpPr>
        <xdr:spPr>
          <a:xfrm>
            <a:off x="703" y="342"/>
            <a:ext cx="30" cy="121"/>
          </a:xfrm>
          <a:prstGeom prst="rect">
            <a:avLst/>
          </a:prstGeom>
          <a:noFill/>
          <a:ln w="9525" cmpd="sng">
            <a:noFill/>
          </a:ln>
        </xdr:spPr>
        <xdr:txBody>
          <a:bodyPr vertOverflow="clip" wrap="square" lIns="36576" tIns="32004" rIns="36576" bIns="32004" vert="vert270"/>
          <a:p>
            <a:pPr algn="ctr">
              <a:defRPr/>
            </a:pPr>
            <a:r>
              <a:rPr lang="en-US" cap="none" sz="1000" b="0" i="0" u="none" baseline="0">
                <a:solidFill>
                  <a:srgbClr val="000000"/>
                </a:solidFill>
                <a:latin typeface="Arial"/>
                <a:ea typeface="Arial"/>
                <a:cs typeface="Arial"/>
              </a:rPr>
              <a:t>Certificate</a:t>
            </a:r>
          </a:p>
        </xdr:txBody>
      </xdr:sp>
      <xdr:sp>
        <xdr:nvSpPr>
          <xdr:cNvPr id="11" name="Text Box 100"/>
          <xdr:cNvSpPr txBox="1">
            <a:spLocks noChangeArrowheads="1"/>
          </xdr:cNvSpPr>
        </xdr:nvSpPr>
        <xdr:spPr>
          <a:xfrm>
            <a:off x="769" y="343"/>
            <a:ext cx="62" cy="194"/>
          </a:xfrm>
          <a:prstGeom prst="rect">
            <a:avLst/>
          </a:prstGeom>
          <a:noFill/>
          <a:ln w="9525" cmpd="sng">
            <a:noFill/>
          </a:ln>
        </xdr:spPr>
        <xdr:txBody>
          <a:bodyPr vertOverflow="clip" wrap="square" lIns="36576" tIns="32004" rIns="36576" bIns="32004" vert="vert270"/>
          <a:p>
            <a:pPr algn="ctr">
              <a:defRPr/>
            </a:pPr>
            <a:r>
              <a:rPr lang="en-US" cap="none" sz="1000" b="0" i="0" u="none" baseline="0">
                <a:solidFill>
                  <a:srgbClr val="000000"/>
                </a:solidFill>
                <a:latin typeface="Arial"/>
                <a:ea typeface="Arial"/>
                <a:cs typeface="Arial"/>
              </a:rPr>
              <a:t>Subsidiary Diploma</a:t>
            </a:r>
          </a:p>
        </xdr:txBody>
      </xdr:sp>
      <xdr:sp>
        <xdr:nvSpPr>
          <xdr:cNvPr id="12" name="Text Box 102"/>
          <xdr:cNvSpPr txBox="1">
            <a:spLocks noChangeArrowheads="1"/>
          </xdr:cNvSpPr>
        </xdr:nvSpPr>
        <xdr:spPr>
          <a:xfrm>
            <a:off x="822" y="342"/>
            <a:ext cx="39" cy="110"/>
          </a:xfrm>
          <a:prstGeom prst="rect">
            <a:avLst/>
          </a:prstGeom>
          <a:noFill/>
          <a:ln w="9525" cmpd="sng">
            <a:noFill/>
          </a:ln>
        </xdr:spPr>
        <xdr:txBody>
          <a:bodyPr vertOverflow="clip" wrap="square" lIns="36576" tIns="32004" rIns="36576" bIns="32004" vert="vert270"/>
          <a:p>
            <a:pPr algn="ctr">
              <a:defRPr/>
            </a:pPr>
            <a:r>
              <a:rPr lang="en-US" cap="none" sz="1000" b="0" i="0" u="none" baseline="0">
                <a:solidFill>
                  <a:srgbClr val="000000"/>
                </a:solidFill>
                <a:latin typeface="Arial"/>
                <a:ea typeface="Arial"/>
                <a:cs typeface="Arial"/>
              </a:rPr>
              <a:t>Diploma</a:t>
            </a:r>
          </a:p>
        </xdr:txBody>
      </xdr:sp>
      <xdr:sp>
        <xdr:nvSpPr>
          <xdr:cNvPr id="13" name="Text Box 99"/>
          <xdr:cNvSpPr txBox="1">
            <a:spLocks noChangeArrowheads="1"/>
          </xdr:cNvSpPr>
        </xdr:nvSpPr>
        <xdr:spPr>
          <a:xfrm>
            <a:off x="737" y="345"/>
            <a:ext cx="50" cy="177"/>
          </a:xfrm>
          <a:prstGeom prst="rect">
            <a:avLst/>
          </a:prstGeom>
          <a:noFill/>
          <a:ln w="9525" cmpd="sng">
            <a:noFill/>
          </a:ln>
        </xdr:spPr>
        <xdr:txBody>
          <a:bodyPr vertOverflow="clip" wrap="square" lIns="36576" tIns="32004" rIns="36576" bIns="32004" vert="vert270"/>
          <a:p>
            <a:pPr algn="ctr">
              <a:defRPr/>
            </a:pPr>
            <a:r>
              <a:rPr lang="en-US" cap="none" sz="1000" b="0" i="0" u="none" baseline="0">
                <a:solidFill>
                  <a:srgbClr val="000000"/>
                </a:solidFill>
                <a:latin typeface="Arial"/>
                <a:ea typeface="Arial"/>
                <a:cs typeface="Arial"/>
              </a:rPr>
              <a:t>Introductory Diploma</a:t>
            </a:r>
          </a:p>
        </xdr:txBody>
      </xdr:sp>
      <xdr:sp>
        <xdr:nvSpPr>
          <xdr:cNvPr id="14" name="Text Box 102"/>
          <xdr:cNvSpPr txBox="1">
            <a:spLocks noChangeArrowheads="1"/>
          </xdr:cNvSpPr>
        </xdr:nvSpPr>
        <xdr:spPr>
          <a:xfrm>
            <a:off x="889" y="342"/>
            <a:ext cx="70" cy="184"/>
          </a:xfrm>
          <a:prstGeom prst="rect">
            <a:avLst/>
          </a:prstGeom>
          <a:noFill/>
          <a:ln w="9525" cmpd="sng">
            <a:noFill/>
          </a:ln>
        </xdr:spPr>
        <xdr:txBody>
          <a:bodyPr vertOverflow="clip" wrap="square" lIns="36576" tIns="32004" rIns="36576" bIns="32004" vert="vert270"/>
          <a:p>
            <a:pPr algn="ctr">
              <a:defRPr/>
            </a:pPr>
            <a:r>
              <a:rPr lang="en-US" cap="none" sz="1000" b="0" i="0" u="none" baseline="0">
                <a:solidFill>
                  <a:srgbClr val="000000"/>
                </a:solidFill>
                <a:latin typeface="Arial"/>
                <a:ea typeface="Arial"/>
                <a:cs typeface="Arial"/>
              </a:rPr>
              <a:t>Extended Diploma</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1076325</xdr:colOff>
      <xdr:row>5</xdr:row>
      <xdr:rowOff>57150</xdr:rowOff>
    </xdr:to>
    <xdr:pic>
      <xdr:nvPicPr>
        <xdr:cNvPr id="1" name="Picture 51" descr="CambTechnicals_Media_30x277top"/>
        <xdr:cNvPicPr preferRelativeResize="1">
          <a:picLocks noChangeAspect="1"/>
        </xdr:cNvPicPr>
      </xdr:nvPicPr>
      <xdr:blipFill>
        <a:blip r:embed="rId1"/>
        <a:stretch>
          <a:fillRect/>
        </a:stretch>
      </xdr:blipFill>
      <xdr:spPr>
        <a:xfrm>
          <a:off x="0" y="0"/>
          <a:ext cx="8896350" cy="962025"/>
        </a:xfrm>
        <a:prstGeom prst="rect">
          <a:avLst/>
        </a:prstGeom>
        <a:noFill/>
        <a:ln w="9525" cmpd="sng">
          <a:noFill/>
        </a:ln>
      </xdr:spPr>
    </xdr:pic>
    <xdr:clientData/>
  </xdr:twoCellAnchor>
  <xdr:twoCellAnchor>
    <xdr:from>
      <xdr:col>5</xdr:col>
      <xdr:colOff>619125</xdr:colOff>
      <xdr:row>8</xdr:row>
      <xdr:rowOff>76200</xdr:rowOff>
    </xdr:from>
    <xdr:to>
      <xdr:col>7</xdr:col>
      <xdr:colOff>1133475</xdr:colOff>
      <xdr:row>8</xdr:row>
      <xdr:rowOff>523875</xdr:rowOff>
    </xdr:to>
    <xdr:sp macro="[0]!reset">
      <xdr:nvSpPr>
        <xdr:cNvPr id="2" name="Rounded Rectangle 1">
          <a:hlinkClick r:id="rId2"/>
        </xdr:cNvPr>
        <xdr:cNvSpPr>
          <a:spLocks/>
        </xdr:cNvSpPr>
      </xdr:nvSpPr>
      <xdr:spPr>
        <a:xfrm>
          <a:off x="6619875" y="1495425"/>
          <a:ext cx="2333625" cy="447675"/>
        </a:xfrm>
        <a:prstGeom prst="roundRect">
          <a:avLst/>
        </a:prstGeom>
        <a:solidFill>
          <a:srgbClr val="333399"/>
        </a:solidFill>
        <a:ln w="9525" cmpd="sng">
          <a:noFill/>
        </a:ln>
      </xdr:spPr>
      <xdr:txBody>
        <a:bodyPr vertOverflow="clip" wrap="square" lIns="45720" tIns="36576" rIns="45720" bIns="36576" anchor="ctr"/>
        <a:p>
          <a:pPr algn="ctr">
            <a:defRPr/>
          </a:pPr>
          <a:r>
            <a:rPr lang="en-US" cap="none" sz="1800" b="0" i="0" u="none" baseline="0">
              <a:solidFill>
                <a:srgbClr val="FFFFFF"/>
              </a:solidFill>
              <a:latin typeface="Arial"/>
              <a:ea typeface="Arial"/>
              <a:cs typeface="Arial"/>
            </a:rPr>
            <a:t>Return to Calculator</a:t>
          </a:r>
        </a:p>
      </xdr:txBody>
    </xdr:sp>
    <xdr:clientData fPrintsWithSheet="0"/>
  </xdr:twoCellAnchor>
  <xdr:twoCellAnchor>
    <xdr:from>
      <xdr:col>2</xdr:col>
      <xdr:colOff>1143000</xdr:colOff>
      <xdr:row>1</xdr:row>
      <xdr:rowOff>66675</xdr:rowOff>
    </xdr:from>
    <xdr:to>
      <xdr:col>8</xdr:col>
      <xdr:colOff>495300</xdr:colOff>
      <xdr:row>5</xdr:row>
      <xdr:rowOff>47625</xdr:rowOff>
    </xdr:to>
    <xdr:sp>
      <xdr:nvSpPr>
        <xdr:cNvPr id="3" name="TextBox 4"/>
        <xdr:cNvSpPr txBox="1">
          <a:spLocks noChangeArrowheads="1"/>
        </xdr:cNvSpPr>
      </xdr:nvSpPr>
      <xdr:spPr>
        <a:xfrm>
          <a:off x="1905000" y="247650"/>
          <a:ext cx="7639050" cy="704850"/>
        </a:xfrm>
        <a:prstGeom prst="rect">
          <a:avLst/>
        </a:prstGeom>
        <a:noFill/>
        <a:ln w="9525" cmpd="sng">
          <a:noFill/>
        </a:ln>
      </xdr:spPr>
      <xdr:txBody>
        <a:bodyPr vertOverflow="clip" wrap="square" lIns="45720" tIns="41148" rIns="0" bIns="0"/>
        <a:p>
          <a:pPr algn="l">
            <a:defRPr/>
          </a:pPr>
          <a:r>
            <a:rPr lang="en-US" cap="none" sz="2000" b="0" i="0" u="none" baseline="0">
              <a:solidFill>
                <a:srgbClr val="FFFFFF"/>
              </a:solidFill>
              <a:latin typeface="Arial"/>
              <a:ea typeface="Arial"/>
              <a:cs typeface="Arial"/>
            </a:rPr>
            <a:t>OCR Cambridge Technicals in Media Level 3</a:t>
          </a:r>
          <a:r>
            <a:rPr lang="en-US" cap="none" sz="10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torage\OCRQD\Resources\Res_Dev\Projects\Project_Docs\Camb_TEC_Bus\Final_Res\Level_2\Level_2\Admin_Tools\TEC_Business_RulesofCombination_Calc_L2_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Cert"/>
      <sheetName val="Cert print"/>
      <sheetName val="TEC_Business_RulesofCombination"/>
    </sheetNames>
    <definedNames>
      <definedName name="reset"/>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pageSetUpPr fitToPage="1"/>
  </sheetPr>
  <dimension ref="A3:V25"/>
  <sheetViews>
    <sheetView tabSelected="1" zoomScale="75" zoomScaleNormal="75" zoomScalePageLayoutView="0" workbookViewId="0" topLeftCell="A1">
      <selection activeCell="A1" sqref="A1"/>
    </sheetView>
  </sheetViews>
  <sheetFormatPr defaultColWidth="12.421875" defaultRowHeight="12.75"/>
  <cols>
    <col min="1" max="1" width="4.00390625" style="13" customWidth="1"/>
    <col min="2" max="2" width="27.8515625" style="19" customWidth="1"/>
    <col min="3" max="3" width="32.00390625" style="20" customWidth="1"/>
    <col min="4" max="4" width="19.8515625" style="21" customWidth="1"/>
    <col min="5" max="5" width="21.57421875" style="21" bestFit="1" customWidth="1"/>
    <col min="6" max="8" width="18.421875" style="13" customWidth="1"/>
    <col min="9" max="16384" width="12.421875" style="13" customWidth="1"/>
  </cols>
  <sheetData>
    <row r="1" ht="14.25"/>
    <row r="2" ht="14.25"/>
    <row r="3" spans="4:7" ht="69.75" customHeight="1">
      <c r="D3" s="82"/>
      <c r="E3" s="82"/>
      <c r="G3" s="1"/>
    </row>
    <row r="4" spans="1:11" ht="52.5" customHeight="1">
      <c r="A4" s="38"/>
      <c r="B4" s="86" t="s">
        <v>8</v>
      </c>
      <c r="C4" s="86"/>
      <c r="D4" s="86"/>
      <c r="E4" s="86"/>
      <c r="F4" s="86"/>
      <c r="G4" s="86"/>
      <c r="H4" s="86"/>
      <c r="I4" s="86"/>
      <c r="J4" s="86"/>
      <c r="K4" s="38"/>
    </row>
    <row r="5" spans="2:10" ht="87.75" customHeight="1">
      <c r="B5" s="87" t="s">
        <v>25</v>
      </c>
      <c r="C5" s="87"/>
      <c r="D5" s="87"/>
      <c r="E5" s="87"/>
      <c r="F5" s="87"/>
      <c r="G5" s="87"/>
      <c r="H5" s="87"/>
      <c r="I5" s="87"/>
      <c r="J5" s="87"/>
    </row>
    <row r="6" spans="1:11" ht="13.5" customHeight="1">
      <c r="A6" s="22"/>
      <c r="B6" s="23"/>
      <c r="C6" s="24"/>
      <c r="D6" s="25"/>
      <c r="E6" s="25"/>
      <c r="F6" s="22"/>
      <c r="G6" s="22"/>
      <c r="H6" s="22"/>
      <c r="I6" s="22"/>
      <c r="J6" s="22"/>
      <c r="K6" s="22"/>
    </row>
    <row r="7" spans="1:11" ht="24" customHeight="1">
      <c r="A7" s="36"/>
      <c r="B7" s="88" t="s">
        <v>7</v>
      </c>
      <c r="C7" s="88"/>
      <c r="D7" s="88"/>
      <c r="E7" s="88"/>
      <c r="F7" s="88"/>
      <c r="G7" s="88"/>
      <c r="H7" s="88"/>
      <c r="I7" s="88"/>
      <c r="J7" s="88"/>
      <c r="K7" s="36"/>
    </row>
    <row r="8" spans="1:11" ht="35.25" customHeight="1">
      <c r="A8" s="37"/>
      <c r="B8" s="87" t="s">
        <v>17</v>
      </c>
      <c r="C8" s="87"/>
      <c r="D8" s="87"/>
      <c r="E8" s="87"/>
      <c r="F8" s="87"/>
      <c r="G8" s="87"/>
      <c r="H8" s="87"/>
      <c r="I8" s="87"/>
      <c r="J8" s="87"/>
      <c r="K8" s="37"/>
    </row>
    <row r="9" spans="2:22" ht="18.75" customHeight="1">
      <c r="B9" s="84"/>
      <c r="C9" s="85"/>
      <c r="D9" s="85"/>
      <c r="E9" s="85"/>
      <c r="F9" s="85"/>
      <c r="G9" s="85"/>
      <c r="L9" s="83"/>
      <c r="M9" s="83"/>
      <c r="N9" s="83"/>
      <c r="O9" s="83"/>
      <c r="P9" s="83"/>
      <c r="Q9" s="83"/>
      <c r="R9" s="83"/>
      <c r="S9" s="83"/>
      <c r="T9" s="83"/>
      <c r="U9" s="83"/>
      <c r="V9" s="83"/>
    </row>
    <row r="10" spans="2:12" ht="114" customHeight="1">
      <c r="B10" s="89" t="s">
        <v>85</v>
      </c>
      <c r="C10" s="90"/>
      <c r="D10" s="90"/>
      <c r="E10" s="90"/>
      <c r="F10" s="90"/>
      <c r="G10" s="90"/>
      <c r="H10" s="90"/>
      <c r="I10" s="90"/>
      <c r="J10" s="91"/>
      <c r="K10" s="31"/>
      <c r="L10" s="31"/>
    </row>
    <row r="11" spans="2:10" ht="43.5" customHeight="1">
      <c r="B11" s="95" t="s">
        <v>19</v>
      </c>
      <c r="C11" s="95"/>
      <c r="D11" s="95"/>
      <c r="E11" s="95"/>
      <c r="F11" s="95"/>
      <c r="G11" s="95"/>
      <c r="H11" s="95"/>
      <c r="I11" s="95"/>
      <c r="J11" s="95"/>
    </row>
    <row r="12" spans="2:10" ht="24" customHeight="1">
      <c r="B12" s="93" t="s">
        <v>20</v>
      </c>
      <c r="C12" s="94"/>
      <c r="D12" s="94"/>
      <c r="E12" s="94"/>
      <c r="F12" s="94"/>
      <c r="G12" s="94"/>
      <c r="H12" s="94"/>
      <c r="I12" s="62"/>
      <c r="J12" s="63"/>
    </row>
    <row r="13" spans="2:10" s="41" customFormat="1" ht="15.75" customHeight="1">
      <c r="B13" s="64" t="s">
        <v>80</v>
      </c>
      <c r="C13" s="42"/>
      <c r="D13" s="43"/>
      <c r="E13" s="41" t="s">
        <v>26</v>
      </c>
      <c r="J13" s="65"/>
    </row>
    <row r="14" spans="2:10" s="41" customFormat="1" ht="15.75" customHeight="1">
      <c r="B14" s="64" t="s">
        <v>81</v>
      </c>
      <c r="C14" s="42"/>
      <c r="D14" s="43"/>
      <c r="E14" s="41" t="s">
        <v>27</v>
      </c>
      <c r="J14" s="65"/>
    </row>
    <row r="15" spans="2:10" s="41" customFormat="1" ht="15.75" customHeight="1">
      <c r="B15" s="64" t="s">
        <v>82</v>
      </c>
      <c r="C15" s="42"/>
      <c r="D15" s="43"/>
      <c r="E15" s="41" t="s">
        <v>28</v>
      </c>
      <c r="J15" s="65"/>
    </row>
    <row r="16" spans="2:10" s="44" customFormat="1" ht="15.75" customHeight="1">
      <c r="B16" s="98" t="s">
        <v>83</v>
      </c>
      <c r="C16" s="96"/>
      <c r="D16" s="96"/>
      <c r="E16" s="96" t="s">
        <v>29</v>
      </c>
      <c r="F16" s="96"/>
      <c r="G16" s="96"/>
      <c r="H16" s="96"/>
      <c r="I16" s="96"/>
      <c r="J16" s="97"/>
    </row>
    <row r="17" spans="2:10" s="44" customFormat="1" ht="15.75" customHeight="1">
      <c r="B17" s="98" t="s">
        <v>84</v>
      </c>
      <c r="C17" s="96"/>
      <c r="D17" s="96"/>
      <c r="E17" s="96" t="s">
        <v>30</v>
      </c>
      <c r="F17" s="96"/>
      <c r="G17" s="96"/>
      <c r="H17" s="96"/>
      <c r="I17" s="96"/>
      <c r="J17" s="97"/>
    </row>
    <row r="18" spans="2:10" ht="15.75" customHeight="1">
      <c r="B18" s="66"/>
      <c r="C18" s="67"/>
      <c r="D18" s="68"/>
      <c r="E18" s="68"/>
      <c r="F18" s="68"/>
      <c r="G18" s="68"/>
      <c r="H18" s="68"/>
      <c r="I18" s="68"/>
      <c r="J18" s="69"/>
    </row>
    <row r="25" spans="2:12" ht="15.75">
      <c r="B25" s="92"/>
      <c r="C25" s="92"/>
      <c r="D25" s="92"/>
      <c r="E25" s="92"/>
      <c r="F25" s="92"/>
      <c r="G25" s="92"/>
      <c r="H25" s="92"/>
      <c r="I25" s="92"/>
      <c r="J25" s="92"/>
      <c r="K25" s="92"/>
      <c r="L25" s="92"/>
    </row>
  </sheetData>
  <sheetProtection password="CDC8" sheet="1" objects="1" scenarios="1" selectLockedCells="1"/>
  <mergeCells count="15">
    <mergeCell ref="B10:J10"/>
    <mergeCell ref="B25:L25"/>
    <mergeCell ref="B12:H12"/>
    <mergeCell ref="B11:J11"/>
    <mergeCell ref="E16:J16"/>
    <mergeCell ref="E17:J17"/>
    <mergeCell ref="B16:D16"/>
    <mergeCell ref="B17:D17"/>
    <mergeCell ref="D3:E3"/>
    <mergeCell ref="L9:V9"/>
    <mergeCell ref="B9:G9"/>
    <mergeCell ref="B4:J4"/>
    <mergeCell ref="B5:J5"/>
    <mergeCell ref="B7:J7"/>
    <mergeCell ref="B8:J8"/>
  </mergeCells>
  <printOptions horizontalCentered="1"/>
  <pageMargins left="0.7086614173228347" right="0.7086614173228347" top="0.5118110236220472" bottom="0.7480314960629921" header="0.31496062992125984" footer="0.31496062992125984"/>
  <pageSetup fitToHeight="1" fitToWidth="1" horizontalDpi="300" verticalDpi="300" orientation="portrait" paperSize="9" scale="76" r:id="rId2"/>
  <drawing r:id="rId1"/>
</worksheet>
</file>

<file path=xl/worksheets/sheet2.xml><?xml version="1.0" encoding="utf-8"?>
<worksheet xmlns="http://schemas.openxmlformats.org/spreadsheetml/2006/main" xmlns:r="http://schemas.openxmlformats.org/officeDocument/2006/relationships">
  <sheetPr codeName="Sheet5">
    <pageSetUpPr fitToPage="1"/>
  </sheetPr>
  <dimension ref="A1:AE106"/>
  <sheetViews>
    <sheetView showGridLines="0" zoomScale="75" zoomScaleNormal="75" zoomScalePageLayoutView="0" workbookViewId="0" topLeftCell="A1">
      <selection activeCell="O23" sqref="O23"/>
    </sheetView>
  </sheetViews>
  <sheetFormatPr defaultColWidth="9.140625" defaultRowHeight="12.75"/>
  <cols>
    <col min="1" max="1" width="0.9921875" style="3" customWidth="1"/>
    <col min="2" max="2" width="6.7109375" style="3" customWidth="1"/>
    <col min="3" max="3" width="41.8515625" style="3" customWidth="1"/>
    <col min="4" max="5" width="8.57421875" style="3" customWidth="1"/>
    <col min="6" max="6" width="8.421875" style="3" customWidth="1"/>
    <col min="7" max="7" width="7.8515625" style="3" hidden="1" customWidth="1"/>
    <col min="8" max="8" width="8.421875" style="3" hidden="1" customWidth="1"/>
    <col min="9" max="9" width="9.421875" style="3" hidden="1" customWidth="1"/>
    <col min="10" max="10" width="5.7109375" style="3" customWidth="1"/>
    <col min="11" max="11" width="9.57421875" style="3" customWidth="1"/>
    <col min="12" max="12" width="33.140625" style="3" customWidth="1"/>
    <col min="13" max="13" width="8.00390625" style="3" customWidth="1"/>
    <col min="14" max="14" width="8.7109375" style="3" customWidth="1"/>
    <col min="15" max="15" width="8.140625" style="3" customWidth="1"/>
    <col min="16" max="18" width="9.140625" style="3" hidden="1" customWidth="1"/>
    <col min="19" max="19" width="5.28125" style="3" customWidth="1"/>
    <col min="20" max="20" width="9.28125" style="3" customWidth="1"/>
    <col min="21" max="21" width="30.421875" style="3" customWidth="1"/>
    <col min="22" max="22" width="7.7109375" style="3" customWidth="1"/>
    <col min="23" max="23" width="8.28125" style="3" customWidth="1"/>
    <col min="24" max="24" width="7.140625" style="3" customWidth="1"/>
    <col min="25" max="25" width="10.57421875" style="3" hidden="1" customWidth="1"/>
    <col min="26" max="26" width="9.140625" style="3" hidden="1" customWidth="1"/>
    <col min="27" max="27" width="12.00390625" style="3" hidden="1" customWidth="1"/>
    <col min="28" max="16384" width="9.140625" style="3" customWidth="1"/>
  </cols>
  <sheetData>
    <row r="1" ht="14.25">
      <c r="AA1" s="2"/>
    </row>
    <row r="2" ht="14.25"/>
    <row r="3" ht="14.25"/>
    <row r="4" ht="14.25"/>
    <row r="5" ht="14.25"/>
    <row r="6" ht="14.25"/>
    <row r="7" ht="14.25"/>
    <row r="8" spans="1:29" ht="36" customHeight="1">
      <c r="A8" s="2"/>
      <c r="B8" s="2"/>
      <c r="C8" s="2"/>
      <c r="D8" s="2"/>
      <c r="E8" s="2"/>
      <c r="F8" s="2"/>
      <c r="G8" s="2"/>
      <c r="H8" s="2"/>
      <c r="I8" s="2"/>
      <c r="J8" s="2"/>
      <c r="K8" s="2"/>
      <c r="L8" s="2"/>
      <c r="M8" s="2"/>
      <c r="N8" s="2"/>
      <c r="O8" s="2"/>
      <c r="P8" s="2"/>
      <c r="Q8" s="2"/>
      <c r="R8" s="2"/>
      <c r="S8" s="2"/>
      <c r="T8" s="2"/>
      <c r="U8" s="2"/>
      <c r="V8" s="2"/>
      <c r="W8" s="2"/>
      <c r="X8" s="2"/>
      <c r="Y8" s="2"/>
      <c r="Z8" s="2"/>
      <c r="AB8" s="2"/>
      <c r="AC8" s="2"/>
    </row>
    <row r="9" spans="1:29" ht="30" customHeight="1">
      <c r="A9" s="2"/>
      <c r="B9" s="2"/>
      <c r="C9" s="107" t="s">
        <v>18</v>
      </c>
      <c r="D9" s="108"/>
      <c r="F9" s="109">
        <f>IF(ISNUMBER(SEARCH("units for the Certificate.",C10)),"Certificate",IF(ISNUMBER(SEARCH("Introductory Diploma",C10)),"Introductory Diploma",IF(ISNUMBER(SEARCH("Subsidiary Diploma",C10)),"Subsidiary Diploma",IF(ISNUMBER(SEARCH("units for the Diploma",C10)),"Diploma",IF(ISNUMBER(SEARCH("Extended Diploma",C10)),"Extended Diploma","")))))</f>
      </c>
      <c r="G9" s="110"/>
      <c r="H9" s="110"/>
      <c r="I9" s="110"/>
      <c r="J9" s="110"/>
      <c r="K9" s="111"/>
      <c r="L9" s="2"/>
      <c r="M9" s="2"/>
      <c r="N9" s="2"/>
      <c r="O9" s="2"/>
      <c r="P9" s="2"/>
      <c r="Q9" s="2"/>
      <c r="R9" s="2"/>
      <c r="S9" s="2"/>
      <c r="T9" s="2"/>
      <c r="U9" s="2"/>
      <c r="V9" s="2"/>
      <c r="W9" s="2"/>
      <c r="X9" s="2"/>
      <c r="Y9" s="2"/>
      <c r="Z9" s="2"/>
      <c r="AB9" s="2"/>
      <c r="AC9" s="2"/>
    </row>
    <row r="10" spans="1:29" ht="13.5" customHeight="1">
      <c r="A10" s="2"/>
      <c r="B10" s="4"/>
      <c r="C10" s="105" t="str">
        <f>IF(D18&lt;30,"Please begin by selecting units from the tables below.  The mandatory unit has been selected for you.
Instructions will appear in this box.",IF(D18&lt;60,"You have selected enough units for the Certificate. 
Select more units for a higher level qualification.",IF(D18&lt;90,"You have selected enough units for the Introductory Diploma. 
Select more units for a higher level qualification.",IF(D18&lt;120,"You have selected enough units for the Subsidiary Diploma. 
Select more units for a higher level qualification.",IF(D18&lt;180,"You have selected enough units for the Diploma. 
Select more units for a higher level qualification.","You have selected enough units for the Extended Diploma.")))))</f>
        <v>Please begin by selecting units from the tables below.  The mandatory unit has been selected for you.
Instructions will appear in this box.</v>
      </c>
      <c r="D10" s="106"/>
      <c r="F10" s="112"/>
      <c r="G10" s="113"/>
      <c r="H10" s="113"/>
      <c r="I10" s="113"/>
      <c r="J10" s="113"/>
      <c r="K10" s="114"/>
      <c r="L10" s="2"/>
      <c r="M10" s="2"/>
      <c r="N10" s="2"/>
      <c r="O10" s="2"/>
      <c r="P10" s="2"/>
      <c r="Q10" s="2"/>
      <c r="R10" s="2"/>
      <c r="S10" s="2"/>
      <c r="T10" s="2"/>
      <c r="U10" s="2"/>
      <c r="X10" s="2"/>
      <c r="Y10" s="2"/>
      <c r="Z10" s="2"/>
      <c r="AA10" s="2"/>
      <c r="AB10" s="2"/>
      <c r="AC10" s="2"/>
    </row>
    <row r="11" spans="1:29" ht="14.25" customHeight="1">
      <c r="A11" s="2"/>
      <c r="C11" s="105"/>
      <c r="D11" s="106"/>
      <c r="M11" s="2"/>
      <c r="N11" s="2"/>
      <c r="O11" s="2"/>
      <c r="P11" s="2"/>
      <c r="Q11" s="2"/>
      <c r="R11" s="2"/>
      <c r="S11" s="2"/>
      <c r="T11" s="2"/>
      <c r="U11" s="2"/>
      <c r="X11" s="2"/>
      <c r="Y11" s="2"/>
      <c r="Z11" s="2"/>
      <c r="AA11" s="2"/>
      <c r="AB11" s="2"/>
      <c r="AC11" s="2"/>
    </row>
    <row r="12" spans="1:29" ht="18" customHeight="1">
      <c r="A12" s="2"/>
      <c r="C12" s="105"/>
      <c r="D12" s="106"/>
      <c r="F12" s="115" t="s">
        <v>32</v>
      </c>
      <c r="G12" s="116"/>
      <c r="H12" s="116"/>
      <c r="I12" s="116"/>
      <c r="J12" s="116"/>
      <c r="K12" s="117"/>
      <c r="M12" s="2"/>
      <c r="N12" s="2"/>
      <c r="S12" s="2"/>
      <c r="T12" s="2"/>
      <c r="U12" s="2"/>
      <c r="X12" s="2"/>
      <c r="Y12" s="2"/>
      <c r="Z12" s="2"/>
      <c r="AA12" s="2"/>
      <c r="AB12" s="2"/>
      <c r="AC12" s="2"/>
    </row>
    <row r="13" spans="1:29" ht="32.25" customHeight="1">
      <c r="A13" s="2"/>
      <c r="C13" s="105"/>
      <c r="D13" s="106"/>
      <c r="F13" s="118">
        <f>IF(AND(D18&lt;180,D18&gt;59),IF(SUM(Z23:Z28)&gt;39,"Print and e-publishing",""),"")</f>
      </c>
      <c r="G13" s="119"/>
      <c r="H13" s="119"/>
      <c r="I13" s="119"/>
      <c r="J13" s="119"/>
      <c r="K13" s="120"/>
      <c r="S13" s="2"/>
      <c r="T13" s="2"/>
      <c r="U13" s="2"/>
      <c r="X13" s="2"/>
      <c r="Y13" s="2"/>
      <c r="Z13" s="2"/>
      <c r="AA13" s="2"/>
      <c r="AB13" s="2"/>
      <c r="AC13" s="2"/>
    </row>
    <row r="14" spans="1:29" ht="22.5" customHeight="1">
      <c r="A14" s="2"/>
      <c r="C14" s="105"/>
      <c r="D14" s="106"/>
      <c r="F14" s="118">
        <f>IF(AND(D18&lt;180,D18&gt;59),IF(SUM(H34:H41)&gt;39,"TV and film",""),"")</f>
      </c>
      <c r="G14" s="119"/>
      <c r="H14" s="119"/>
      <c r="I14" s="119"/>
      <c r="J14" s="119"/>
      <c r="K14" s="120"/>
      <c r="O14" s="2"/>
      <c r="P14" s="2"/>
      <c r="Q14" s="2"/>
      <c r="R14" s="2"/>
      <c r="S14" s="2"/>
      <c r="T14" s="2"/>
      <c r="U14" s="2"/>
      <c r="X14" s="2"/>
      <c r="Y14" s="2"/>
      <c r="Z14" s="2"/>
      <c r="AA14" s="2"/>
      <c r="AB14" s="2"/>
      <c r="AC14" s="2"/>
    </row>
    <row r="15" spans="1:29" ht="32.25" customHeight="1">
      <c r="A15" s="2"/>
      <c r="C15" s="105"/>
      <c r="D15" s="106"/>
      <c r="F15" s="118">
        <f>IF(AND(D18&lt;180,D18&gt;59),IF(SUM(Q34:Q39)&gt;39,"Radio, music and sound",""),"")</f>
      </c>
      <c r="G15" s="119"/>
      <c r="H15" s="119"/>
      <c r="I15" s="119"/>
      <c r="J15" s="119"/>
      <c r="K15" s="120"/>
      <c r="O15" s="2"/>
      <c r="P15" s="2"/>
      <c r="Q15" s="2"/>
      <c r="R15" s="2"/>
      <c r="S15" s="2"/>
      <c r="T15" s="2"/>
      <c r="U15" s="2"/>
      <c r="X15" s="2"/>
      <c r="Y15" s="2"/>
      <c r="Z15" s="2"/>
      <c r="AA15" s="2"/>
      <c r="AB15" s="2"/>
      <c r="AC15" s="2"/>
    </row>
    <row r="16" spans="1:29" ht="30.75" customHeight="1">
      <c r="A16" s="2"/>
      <c r="C16" s="105"/>
      <c r="D16" s="106"/>
      <c r="F16" s="102">
        <f>IF(AND(D18&lt;180,D18&gt;59),IF(SUM(Z34:Z39)&gt;39,"Games design and animation",""),"")</f>
      </c>
      <c r="G16" s="103"/>
      <c r="H16" s="103"/>
      <c r="I16" s="103"/>
      <c r="J16" s="103"/>
      <c r="K16" s="104"/>
      <c r="L16" s="2"/>
      <c r="M16" s="2"/>
      <c r="N16" s="2"/>
      <c r="O16" s="2"/>
      <c r="P16" s="2"/>
      <c r="Q16" s="2"/>
      <c r="R16" s="2"/>
      <c r="S16" s="2"/>
      <c r="T16" s="2"/>
      <c r="U16" s="2"/>
      <c r="V16" s="2"/>
      <c r="W16" s="2"/>
      <c r="X16" s="2"/>
      <c r="Y16" s="2"/>
      <c r="Z16" s="2"/>
      <c r="AA16" s="2"/>
      <c r="AB16" s="2"/>
      <c r="AC16" s="2"/>
    </row>
    <row r="17" spans="1:29" ht="22.5" customHeight="1">
      <c r="A17" s="2"/>
      <c r="B17" s="33"/>
      <c r="C17" s="55" t="s">
        <v>14</v>
      </c>
      <c r="D17" s="58">
        <f>COUNTIF(G21:G41,TRUE)+COUNTIF(P21:P39,TRUE)+COUNTIF(Y21:Y39,TRUE)</f>
        <v>1</v>
      </c>
      <c r="F17" s="121"/>
      <c r="G17" s="121"/>
      <c r="H17" s="121"/>
      <c r="I17" s="121"/>
      <c r="J17" s="121"/>
      <c r="K17" s="121"/>
      <c r="L17" s="2"/>
      <c r="M17" s="2"/>
      <c r="N17" s="2"/>
      <c r="O17" s="2"/>
      <c r="P17" s="2"/>
      <c r="Q17" s="2"/>
      <c r="R17" s="2"/>
      <c r="S17" s="2"/>
      <c r="T17" s="2"/>
      <c r="U17" s="2"/>
      <c r="V17" s="2"/>
      <c r="W17" s="2"/>
      <c r="X17" s="2"/>
      <c r="Y17" s="2"/>
      <c r="Z17" s="2"/>
      <c r="AA17" s="2"/>
      <c r="AB17" s="2"/>
      <c r="AC17" s="2"/>
    </row>
    <row r="18" spans="3:29" ht="22.5" customHeight="1">
      <c r="C18" s="56" t="s">
        <v>15</v>
      </c>
      <c r="D18" s="59">
        <f>SUM(H21:H41,Q21:Q39,Z21:Z39)</f>
        <v>10</v>
      </c>
      <c r="L18" s="2"/>
      <c r="M18" s="2"/>
      <c r="N18" s="2"/>
      <c r="O18" s="2"/>
      <c r="P18" s="2"/>
      <c r="Q18" s="2"/>
      <c r="R18" s="2"/>
      <c r="S18" s="2"/>
      <c r="T18" s="2"/>
      <c r="U18" s="33">
        <f>IF(D18&lt;15,10,D18)</f>
        <v>10</v>
      </c>
      <c r="V18" s="34">
        <f>U18</f>
        <v>10</v>
      </c>
      <c r="W18" s="2"/>
      <c r="X18" s="34">
        <f>380-V18</f>
        <v>370</v>
      </c>
      <c r="Y18" s="2"/>
      <c r="Z18" s="2"/>
      <c r="AA18" s="2"/>
      <c r="AB18" s="2"/>
      <c r="AC18" s="2"/>
    </row>
    <row r="19" spans="1:29" ht="16.5" customHeight="1">
      <c r="A19" s="2"/>
      <c r="C19" s="57" t="s">
        <v>16</v>
      </c>
      <c r="D19" s="60">
        <f>SUM(I23:I41,R21:R39,AA21:AA39)</f>
        <v>60</v>
      </c>
      <c r="L19" s="2"/>
      <c r="M19" s="2"/>
      <c r="N19" s="2"/>
      <c r="O19" s="6"/>
      <c r="P19" s="6"/>
      <c r="Q19" s="6"/>
      <c r="R19" s="6"/>
      <c r="S19" s="6"/>
      <c r="U19" s="6"/>
      <c r="V19" s="7"/>
      <c r="W19" s="7"/>
      <c r="X19" s="2"/>
      <c r="Y19" s="2"/>
      <c r="Z19" s="2"/>
      <c r="AA19" s="2"/>
      <c r="AB19" s="2"/>
      <c r="AC19" s="2"/>
    </row>
    <row r="20" spans="1:29" ht="20.25" customHeight="1">
      <c r="A20" s="2"/>
      <c r="B20" s="2"/>
      <c r="E20" s="2"/>
      <c r="F20" s="2"/>
      <c r="G20" s="2"/>
      <c r="H20" s="2"/>
      <c r="I20" s="2"/>
      <c r="J20" s="2"/>
      <c r="P20" s="2"/>
      <c r="Q20" s="2"/>
      <c r="R20" s="2"/>
      <c r="S20" s="2"/>
      <c r="T20" s="2"/>
      <c r="U20" s="2"/>
      <c r="V20" s="2"/>
      <c r="W20" s="2"/>
      <c r="X20" s="2"/>
      <c r="Y20" s="2"/>
      <c r="Z20" s="2"/>
      <c r="AA20" s="2"/>
      <c r="AB20" s="2"/>
      <c r="AC20" s="2"/>
    </row>
    <row r="21" spans="2:24" ht="26.25" customHeight="1">
      <c r="B21" s="99" t="s">
        <v>31</v>
      </c>
      <c r="C21" s="100"/>
      <c r="D21" s="100"/>
      <c r="E21" s="100"/>
      <c r="F21" s="101"/>
      <c r="G21" s="61"/>
      <c r="K21" s="99" t="s">
        <v>49</v>
      </c>
      <c r="L21" s="100"/>
      <c r="M21" s="100"/>
      <c r="N21" s="100"/>
      <c r="O21" s="101"/>
      <c r="P21" s="11"/>
      <c r="Q21" s="8"/>
      <c r="R21" s="8"/>
      <c r="S21" s="8"/>
      <c r="T21" s="99" t="s">
        <v>50</v>
      </c>
      <c r="U21" s="100"/>
      <c r="V21" s="100"/>
      <c r="W21" s="100"/>
      <c r="X21" s="101"/>
    </row>
    <row r="22" spans="2:27" ht="18.75" customHeight="1">
      <c r="B22" s="70" t="s">
        <v>9</v>
      </c>
      <c r="C22" s="71" t="s">
        <v>0</v>
      </c>
      <c r="D22" s="71" t="s">
        <v>10</v>
      </c>
      <c r="E22" s="71" t="s">
        <v>13</v>
      </c>
      <c r="F22" s="71" t="s">
        <v>1</v>
      </c>
      <c r="G22" s="11" t="b">
        <v>0</v>
      </c>
      <c r="H22" s="11" t="s">
        <v>11</v>
      </c>
      <c r="I22" s="11" t="s">
        <v>13</v>
      </c>
      <c r="K22" s="71" t="s">
        <v>9</v>
      </c>
      <c r="L22" s="71" t="s">
        <v>0</v>
      </c>
      <c r="M22" s="71" t="s">
        <v>10</v>
      </c>
      <c r="N22" s="71" t="s">
        <v>13</v>
      </c>
      <c r="O22" s="71" t="s">
        <v>1</v>
      </c>
      <c r="P22" s="11" t="b">
        <v>0</v>
      </c>
      <c r="Q22" s="11" t="s">
        <v>11</v>
      </c>
      <c r="R22" s="11" t="s">
        <v>13</v>
      </c>
      <c r="S22" s="8"/>
      <c r="T22" s="71" t="s">
        <v>9</v>
      </c>
      <c r="U22" s="71" t="s">
        <v>0</v>
      </c>
      <c r="V22" s="71" t="s">
        <v>10</v>
      </c>
      <c r="W22" s="71" t="s">
        <v>13</v>
      </c>
      <c r="X22" s="71" t="s">
        <v>1</v>
      </c>
      <c r="Y22" s="11" t="b">
        <v>0</v>
      </c>
      <c r="Z22" s="11" t="s">
        <v>11</v>
      </c>
      <c r="AA22" s="11" t="s">
        <v>13</v>
      </c>
    </row>
    <row r="23" spans="2:27" ht="34.5" customHeight="1">
      <c r="B23" s="72">
        <v>1</v>
      </c>
      <c r="C23" s="73" t="s">
        <v>33</v>
      </c>
      <c r="D23" s="72">
        <v>10</v>
      </c>
      <c r="E23" s="72">
        <v>60</v>
      </c>
      <c r="F23" s="74"/>
      <c r="G23" s="75" t="b">
        <v>1</v>
      </c>
      <c r="H23" s="75">
        <v>10</v>
      </c>
      <c r="I23" s="75">
        <v>60</v>
      </c>
      <c r="K23" s="9">
        <v>17</v>
      </c>
      <c r="L23" s="10" t="s">
        <v>41</v>
      </c>
      <c r="M23" s="9">
        <v>10</v>
      </c>
      <c r="N23" s="9">
        <v>60</v>
      </c>
      <c r="O23" s="12"/>
      <c r="P23" s="78" t="b">
        <v>0</v>
      </c>
      <c r="Q23" s="11">
        <f aca="true" t="shared" si="0" ref="Q23:Q28">IF($P23=TRUE,$M23,0)</f>
        <v>0</v>
      </c>
      <c r="R23" s="11">
        <f>IF($P$23=TRUE,N23,0)</f>
        <v>0</v>
      </c>
      <c r="T23" s="9">
        <v>30</v>
      </c>
      <c r="U23" s="10" t="s">
        <v>51</v>
      </c>
      <c r="V23" s="9">
        <v>10</v>
      </c>
      <c r="W23" s="9">
        <v>60</v>
      </c>
      <c r="X23" s="12"/>
      <c r="Y23" s="78" t="b">
        <v>0</v>
      </c>
      <c r="Z23" s="11">
        <f aca="true" t="shared" si="1" ref="Z23:Z28">IF($Y23=TRUE,$V23,0)</f>
        <v>0</v>
      </c>
      <c r="AA23" s="11">
        <f>IF($Y$23=TRUE,W23,0)</f>
        <v>0</v>
      </c>
    </row>
    <row r="24" spans="1:29" ht="33.75" customHeight="1">
      <c r="A24" s="2"/>
      <c r="B24" s="40">
        <v>10</v>
      </c>
      <c r="C24" s="50" t="s">
        <v>34</v>
      </c>
      <c r="D24" s="40">
        <v>10</v>
      </c>
      <c r="E24" s="40">
        <v>60</v>
      </c>
      <c r="F24" s="40"/>
      <c r="G24" s="11" t="b">
        <v>0</v>
      </c>
      <c r="H24" s="11">
        <f aca="true" t="shared" si="2" ref="H24:H30">IF($G24=TRUE,$D24,0)</f>
        <v>0</v>
      </c>
      <c r="I24" s="11">
        <f>IF($G$24=TRUE,E24,0)</f>
        <v>0</v>
      </c>
      <c r="J24" s="2"/>
      <c r="K24" s="9">
        <v>18</v>
      </c>
      <c r="L24" s="10" t="s">
        <v>42</v>
      </c>
      <c r="M24" s="9">
        <v>10</v>
      </c>
      <c r="N24" s="9">
        <v>60</v>
      </c>
      <c r="O24" s="12"/>
      <c r="P24" s="78" t="b">
        <v>0</v>
      </c>
      <c r="Q24" s="11">
        <f t="shared" si="0"/>
        <v>0</v>
      </c>
      <c r="R24" s="11">
        <f>IF($P$24=TRUE,N24,0)</f>
        <v>0</v>
      </c>
      <c r="T24" s="9">
        <v>31</v>
      </c>
      <c r="U24" s="10" t="s">
        <v>52</v>
      </c>
      <c r="V24" s="9">
        <v>10</v>
      </c>
      <c r="W24" s="9">
        <v>60</v>
      </c>
      <c r="X24" s="12"/>
      <c r="Y24" s="11" t="b">
        <v>0</v>
      </c>
      <c r="Z24" s="11">
        <f t="shared" si="1"/>
        <v>0</v>
      </c>
      <c r="AA24" s="11">
        <f>IF($Y$24=TRUE,W24,0)</f>
        <v>0</v>
      </c>
      <c r="AB24" s="2"/>
      <c r="AC24" s="2"/>
    </row>
    <row r="25" spans="1:29" ht="34.5" customHeight="1">
      <c r="A25" s="2"/>
      <c r="B25" s="9">
        <v>11</v>
      </c>
      <c r="C25" s="47" t="s">
        <v>35</v>
      </c>
      <c r="D25" s="9">
        <v>10</v>
      </c>
      <c r="E25" s="9">
        <v>60</v>
      </c>
      <c r="F25" s="9"/>
      <c r="G25" s="11" t="b">
        <v>0</v>
      </c>
      <c r="H25" s="11">
        <f>IF($G25=TRUE,$D25,0)</f>
        <v>0</v>
      </c>
      <c r="I25" s="11">
        <f>IF($G$25=TRUE,E25,0)</f>
        <v>0</v>
      </c>
      <c r="J25" s="2"/>
      <c r="K25" s="9">
        <v>19</v>
      </c>
      <c r="L25" s="10" t="s">
        <v>43</v>
      </c>
      <c r="M25" s="9">
        <v>10</v>
      </c>
      <c r="N25" s="9">
        <v>60</v>
      </c>
      <c r="O25" s="12"/>
      <c r="P25" s="78" t="b">
        <v>0</v>
      </c>
      <c r="Q25" s="11">
        <f t="shared" si="0"/>
        <v>0</v>
      </c>
      <c r="R25" s="11">
        <f>IF($P$25=TRUE,N25,0)</f>
        <v>0</v>
      </c>
      <c r="T25" s="9">
        <v>32</v>
      </c>
      <c r="U25" s="10" t="s">
        <v>53</v>
      </c>
      <c r="V25" s="9">
        <v>10</v>
      </c>
      <c r="W25" s="9">
        <v>60</v>
      </c>
      <c r="X25" s="12"/>
      <c r="Y25" s="11" t="b">
        <v>0</v>
      </c>
      <c r="Z25" s="11">
        <f t="shared" si="1"/>
        <v>0</v>
      </c>
      <c r="AA25" s="11">
        <f>IF($Y$25=TRUE,W25,0)</f>
        <v>0</v>
      </c>
      <c r="AB25" s="2"/>
      <c r="AC25" s="2"/>
    </row>
    <row r="26" spans="1:29" ht="30.75" customHeight="1">
      <c r="A26" s="2"/>
      <c r="B26" s="9">
        <v>12</v>
      </c>
      <c r="C26" s="10" t="s">
        <v>36</v>
      </c>
      <c r="D26" s="9">
        <v>10</v>
      </c>
      <c r="E26" s="9">
        <v>60</v>
      </c>
      <c r="F26" s="12"/>
      <c r="G26" s="11" t="b">
        <v>0</v>
      </c>
      <c r="H26" s="11">
        <f t="shared" si="2"/>
        <v>0</v>
      </c>
      <c r="I26" s="11">
        <f>IF($G$26=TRUE,E26,0)</f>
        <v>0</v>
      </c>
      <c r="J26" s="2"/>
      <c r="K26" s="9">
        <v>20</v>
      </c>
      <c r="L26" s="10" t="s">
        <v>44</v>
      </c>
      <c r="M26" s="9">
        <v>10</v>
      </c>
      <c r="N26" s="9">
        <v>60</v>
      </c>
      <c r="O26" s="12"/>
      <c r="P26" s="78" t="b">
        <v>0</v>
      </c>
      <c r="Q26" s="11">
        <f t="shared" si="0"/>
        <v>0</v>
      </c>
      <c r="R26" s="11">
        <f>IF($P$26=TRUE,N26,0)</f>
        <v>0</v>
      </c>
      <c r="T26" s="9">
        <v>33</v>
      </c>
      <c r="U26" s="10" t="s">
        <v>54</v>
      </c>
      <c r="V26" s="9">
        <v>10</v>
      </c>
      <c r="W26" s="9">
        <v>60</v>
      </c>
      <c r="X26" s="12"/>
      <c r="Y26" s="11" t="b">
        <v>0</v>
      </c>
      <c r="Z26" s="11">
        <f t="shared" si="1"/>
        <v>0</v>
      </c>
      <c r="AA26" s="11">
        <f>IF($Y$26=TRUE,W26,0)</f>
        <v>0</v>
      </c>
      <c r="AB26" s="2"/>
      <c r="AC26" s="2"/>
    </row>
    <row r="27" spans="2:29" ht="28.5">
      <c r="B27" s="9">
        <v>13</v>
      </c>
      <c r="C27" s="47" t="s">
        <v>37</v>
      </c>
      <c r="D27" s="9">
        <v>10</v>
      </c>
      <c r="E27" s="9">
        <v>60</v>
      </c>
      <c r="F27" s="9"/>
      <c r="G27" s="11" t="b">
        <v>0</v>
      </c>
      <c r="H27" s="11">
        <f t="shared" si="2"/>
        <v>0</v>
      </c>
      <c r="I27" s="11">
        <f>IF($G$27=TRUE,E27,0)</f>
        <v>0</v>
      </c>
      <c r="J27" s="2"/>
      <c r="K27" s="9">
        <v>21</v>
      </c>
      <c r="L27" s="10" t="s">
        <v>45</v>
      </c>
      <c r="M27" s="9">
        <v>10</v>
      </c>
      <c r="N27" s="9">
        <v>60</v>
      </c>
      <c r="O27" s="12"/>
      <c r="P27" s="78" t="b">
        <v>0</v>
      </c>
      <c r="Q27" s="11">
        <f t="shared" si="0"/>
        <v>0</v>
      </c>
      <c r="R27" s="11">
        <f>IF($P$27=TRUE,N27,0)</f>
        <v>0</v>
      </c>
      <c r="T27" s="9">
        <v>34</v>
      </c>
      <c r="U27" s="10" t="s">
        <v>55</v>
      </c>
      <c r="V27" s="9">
        <v>10</v>
      </c>
      <c r="W27" s="9">
        <v>60</v>
      </c>
      <c r="X27" s="12"/>
      <c r="Y27" s="79" t="b">
        <v>0</v>
      </c>
      <c r="Z27" s="11">
        <f t="shared" si="1"/>
        <v>0</v>
      </c>
      <c r="AA27" s="11">
        <f>IF($Y$27=TRUE,W27,0)</f>
        <v>0</v>
      </c>
      <c r="AB27" s="2"/>
      <c r="AC27" s="2"/>
    </row>
    <row r="28" spans="2:29" ht="32.25" customHeight="1">
      <c r="B28" s="9">
        <v>14</v>
      </c>
      <c r="C28" s="47" t="s">
        <v>38</v>
      </c>
      <c r="D28" s="9">
        <v>10</v>
      </c>
      <c r="E28" s="9">
        <v>60</v>
      </c>
      <c r="F28" s="9"/>
      <c r="G28" s="11" t="b">
        <v>0</v>
      </c>
      <c r="H28" s="11">
        <f t="shared" si="2"/>
        <v>0</v>
      </c>
      <c r="I28" s="11">
        <f>IF($G$28=TRUE,E28,0)</f>
        <v>0</v>
      </c>
      <c r="J28" s="2"/>
      <c r="K28" s="9">
        <v>22</v>
      </c>
      <c r="L28" s="10" t="s">
        <v>46</v>
      </c>
      <c r="M28" s="9">
        <v>10</v>
      </c>
      <c r="N28" s="9">
        <v>60</v>
      </c>
      <c r="O28" s="12"/>
      <c r="P28" s="78" t="b">
        <v>0</v>
      </c>
      <c r="Q28" s="11">
        <f t="shared" si="0"/>
        <v>0</v>
      </c>
      <c r="R28" s="11">
        <f>IF($P$28=TRUE,N28,0)</f>
        <v>0</v>
      </c>
      <c r="T28" s="9">
        <v>35</v>
      </c>
      <c r="U28" s="10" t="s">
        <v>56</v>
      </c>
      <c r="V28" s="9">
        <v>10</v>
      </c>
      <c r="W28" s="9">
        <v>60</v>
      </c>
      <c r="X28" s="12"/>
      <c r="Y28" s="79" t="b">
        <v>0</v>
      </c>
      <c r="Z28" s="11">
        <f t="shared" si="1"/>
        <v>0</v>
      </c>
      <c r="AA28" s="11">
        <f>IF($Y$28=TRUE,W28,0)</f>
        <v>0</v>
      </c>
      <c r="AB28" s="2"/>
      <c r="AC28" s="2"/>
    </row>
    <row r="29" spans="2:30" ht="33" customHeight="1">
      <c r="B29" s="9">
        <v>15</v>
      </c>
      <c r="C29" s="47" t="s">
        <v>39</v>
      </c>
      <c r="D29" s="9">
        <v>10</v>
      </c>
      <c r="E29" s="9">
        <v>60</v>
      </c>
      <c r="F29" s="9"/>
      <c r="G29" s="11" t="b">
        <v>0</v>
      </c>
      <c r="H29" s="11">
        <f t="shared" si="2"/>
        <v>0</v>
      </c>
      <c r="I29" s="11">
        <f>IF($G$29=TRUE,E29,0)</f>
        <v>0</v>
      </c>
      <c r="J29" s="2"/>
      <c r="K29" s="9">
        <v>23</v>
      </c>
      <c r="L29" s="10" t="s">
        <v>47</v>
      </c>
      <c r="M29" s="9">
        <v>10</v>
      </c>
      <c r="N29" s="9">
        <v>60</v>
      </c>
      <c r="O29" s="12"/>
      <c r="P29" s="78" t="b">
        <v>0</v>
      </c>
      <c r="Q29" s="11">
        <f>IF($P29=TRUE,$M29,0)</f>
        <v>0</v>
      </c>
      <c r="R29" s="11">
        <f>IF($P$29=TRUE,N29,0)</f>
        <v>0</v>
      </c>
      <c r="T29" s="48"/>
      <c r="U29" s="51"/>
      <c r="V29" s="48"/>
      <c r="W29" s="48"/>
      <c r="X29" s="52"/>
      <c r="Y29" s="79"/>
      <c r="Z29" s="54"/>
      <c r="AA29" s="54"/>
      <c r="AB29" s="13"/>
      <c r="AC29" s="13"/>
      <c r="AD29" s="53"/>
    </row>
    <row r="30" spans="2:29" ht="28.5" customHeight="1">
      <c r="B30" s="9">
        <v>16</v>
      </c>
      <c r="C30" s="47" t="s">
        <v>40</v>
      </c>
      <c r="D30" s="9">
        <v>10</v>
      </c>
      <c r="E30" s="9">
        <v>60</v>
      </c>
      <c r="F30" s="9"/>
      <c r="G30" s="11" t="b">
        <v>0</v>
      </c>
      <c r="H30" s="11">
        <f t="shared" si="2"/>
        <v>0</v>
      </c>
      <c r="I30" s="11">
        <f>IF($G$30=TRUE,E30,0)</f>
        <v>0</v>
      </c>
      <c r="J30" s="2"/>
      <c r="K30" s="9">
        <v>24</v>
      </c>
      <c r="L30" s="10" t="s">
        <v>48</v>
      </c>
      <c r="M30" s="9">
        <v>10</v>
      </c>
      <c r="N30" s="9">
        <v>60</v>
      </c>
      <c r="O30" s="12"/>
      <c r="P30" s="78" t="b">
        <v>0</v>
      </c>
      <c r="Q30" s="11">
        <f>IF($P30=TRUE,$M30,0)</f>
        <v>0</v>
      </c>
      <c r="R30" s="11">
        <f>IF($P$30=TRUE,N30,0)</f>
        <v>0</v>
      </c>
      <c r="T30" s="48"/>
      <c r="U30" s="51"/>
      <c r="V30" s="48"/>
      <c r="W30" s="48"/>
      <c r="X30" s="52"/>
      <c r="Y30" s="79"/>
      <c r="Z30" s="54"/>
      <c r="AA30" s="80"/>
      <c r="AB30" s="2"/>
      <c r="AC30" s="2"/>
    </row>
    <row r="31" spans="2:29" s="53" customFormat="1" ht="16.5" customHeight="1">
      <c r="B31" s="48"/>
      <c r="C31" s="49"/>
      <c r="D31" s="48"/>
      <c r="E31" s="48"/>
      <c r="F31" s="48"/>
      <c r="G31" s="76"/>
      <c r="H31" s="54"/>
      <c r="I31" s="54"/>
      <c r="J31" s="13"/>
      <c r="K31" s="13"/>
      <c r="L31" s="13"/>
      <c r="M31" s="13"/>
      <c r="N31" s="13"/>
      <c r="O31" s="13"/>
      <c r="P31" s="54"/>
      <c r="Q31" s="54"/>
      <c r="R31" s="54"/>
      <c r="S31" s="13"/>
      <c r="T31" s="48"/>
      <c r="U31" s="51"/>
      <c r="V31" s="48"/>
      <c r="W31" s="48"/>
      <c r="X31" s="52"/>
      <c r="Y31" s="79"/>
      <c r="Z31" s="54"/>
      <c r="AA31" s="81"/>
      <c r="AB31" s="13"/>
      <c r="AC31" s="13"/>
    </row>
    <row r="32" spans="2:27" ht="26.25" customHeight="1">
      <c r="B32" s="99" t="s">
        <v>57</v>
      </c>
      <c r="C32" s="100"/>
      <c r="D32" s="100"/>
      <c r="E32" s="100"/>
      <c r="F32" s="101"/>
      <c r="G32" s="77"/>
      <c r="H32" s="78"/>
      <c r="I32" s="78"/>
      <c r="K32" s="99" t="s">
        <v>66</v>
      </c>
      <c r="L32" s="100"/>
      <c r="M32" s="100"/>
      <c r="N32" s="100"/>
      <c r="O32" s="101"/>
      <c r="P32" s="11"/>
      <c r="Q32" s="11"/>
      <c r="R32" s="11"/>
      <c r="S32" s="8"/>
      <c r="T32" s="99" t="s">
        <v>73</v>
      </c>
      <c r="U32" s="100"/>
      <c r="V32" s="100"/>
      <c r="W32" s="100"/>
      <c r="X32" s="101"/>
      <c r="Y32" s="78"/>
      <c r="Z32" s="78"/>
      <c r="AA32" s="78"/>
    </row>
    <row r="33" spans="1:29" ht="28.5" customHeight="1">
      <c r="A33" s="2"/>
      <c r="B33" s="70" t="s">
        <v>9</v>
      </c>
      <c r="C33" s="71" t="s">
        <v>0</v>
      </c>
      <c r="D33" s="71" t="s">
        <v>10</v>
      </c>
      <c r="E33" s="71" t="s">
        <v>13</v>
      </c>
      <c r="F33" s="71" t="s">
        <v>1</v>
      </c>
      <c r="G33" s="11" t="b">
        <v>0</v>
      </c>
      <c r="H33" s="11" t="s">
        <v>11</v>
      </c>
      <c r="I33" s="11" t="s">
        <v>13</v>
      </c>
      <c r="J33" s="2"/>
      <c r="K33" s="71" t="s">
        <v>9</v>
      </c>
      <c r="L33" s="71" t="s">
        <v>0</v>
      </c>
      <c r="M33" s="71" t="s">
        <v>10</v>
      </c>
      <c r="N33" s="71" t="s">
        <v>13</v>
      </c>
      <c r="O33" s="71" t="s">
        <v>1</v>
      </c>
      <c r="P33" s="11" t="b">
        <v>0</v>
      </c>
      <c r="Q33" s="11" t="s">
        <v>11</v>
      </c>
      <c r="R33" s="11" t="s">
        <v>13</v>
      </c>
      <c r="T33" s="71" t="s">
        <v>9</v>
      </c>
      <c r="U33" s="71" t="s">
        <v>0</v>
      </c>
      <c r="V33" s="71" t="s">
        <v>10</v>
      </c>
      <c r="W33" s="71" t="s">
        <v>13</v>
      </c>
      <c r="X33" s="71" t="s">
        <v>1</v>
      </c>
      <c r="Y33" s="11" t="b">
        <v>0</v>
      </c>
      <c r="Z33" s="11" t="s">
        <v>11</v>
      </c>
      <c r="AA33" s="11" t="s">
        <v>13</v>
      </c>
      <c r="AB33" s="2"/>
      <c r="AC33" s="2"/>
    </row>
    <row r="34" spans="1:29" ht="39.75" customHeight="1">
      <c r="A34" s="2"/>
      <c r="B34" s="40">
        <v>40</v>
      </c>
      <c r="C34" s="50" t="s">
        <v>58</v>
      </c>
      <c r="D34" s="40">
        <v>10</v>
      </c>
      <c r="E34" s="40">
        <v>60</v>
      </c>
      <c r="F34" s="40"/>
      <c r="G34" s="11" t="b">
        <v>0</v>
      </c>
      <c r="H34" s="11">
        <f aca="true" t="shared" si="3" ref="H34:H41">IF($G34=TRUE,$D34,0)</f>
        <v>0</v>
      </c>
      <c r="I34" s="11">
        <f>IF($G$24=TRUE,E34,0)</f>
        <v>0</v>
      </c>
      <c r="J34" s="2"/>
      <c r="K34" s="9">
        <v>50</v>
      </c>
      <c r="L34" s="10" t="s">
        <v>67</v>
      </c>
      <c r="M34" s="9">
        <v>10</v>
      </c>
      <c r="N34" s="9">
        <v>60</v>
      </c>
      <c r="O34" s="12"/>
      <c r="P34" s="11" t="b">
        <v>0</v>
      </c>
      <c r="Q34" s="11">
        <f aca="true" t="shared" si="4" ref="Q34:Q39">IF($P34=TRUE,$M34,0)</f>
        <v>0</v>
      </c>
      <c r="R34" s="11">
        <f aca="true" t="shared" si="5" ref="R34:R39">IF($P34=TRUE,N34,0)</f>
        <v>0</v>
      </c>
      <c r="S34" s="8"/>
      <c r="T34" s="9">
        <v>60</v>
      </c>
      <c r="U34" s="10" t="s">
        <v>74</v>
      </c>
      <c r="V34" s="9">
        <v>10</v>
      </c>
      <c r="W34" s="9">
        <v>60</v>
      </c>
      <c r="X34" s="12"/>
      <c r="Y34" s="11" t="b">
        <v>0</v>
      </c>
      <c r="Z34" s="11">
        <f aca="true" t="shared" si="6" ref="Z34:Z39">IF($Y34=TRUE,$V34,0)</f>
        <v>0</v>
      </c>
      <c r="AA34" s="11">
        <f aca="true" t="shared" si="7" ref="AA34:AA39">IF($Y34=TRUE,W34,0)</f>
        <v>0</v>
      </c>
      <c r="AB34" s="2"/>
      <c r="AC34" s="2"/>
    </row>
    <row r="35" spans="1:29" ht="39.75" customHeight="1">
      <c r="A35" s="2"/>
      <c r="B35" s="9">
        <v>41</v>
      </c>
      <c r="C35" s="47" t="s">
        <v>59</v>
      </c>
      <c r="D35" s="9">
        <v>10</v>
      </c>
      <c r="E35" s="9">
        <v>60</v>
      </c>
      <c r="F35" s="9"/>
      <c r="G35" s="11" t="b">
        <v>0</v>
      </c>
      <c r="H35" s="11">
        <f t="shared" si="3"/>
        <v>0</v>
      </c>
      <c r="I35" s="11">
        <f>IF($G$25=TRUE,E35,0)</f>
        <v>0</v>
      </c>
      <c r="J35" s="2"/>
      <c r="K35" s="9">
        <v>51</v>
      </c>
      <c r="L35" s="10" t="s">
        <v>68</v>
      </c>
      <c r="M35" s="9">
        <v>10</v>
      </c>
      <c r="N35" s="9">
        <v>60</v>
      </c>
      <c r="O35" s="12"/>
      <c r="P35" s="11" t="b">
        <v>0</v>
      </c>
      <c r="Q35" s="11">
        <f t="shared" si="4"/>
        <v>0</v>
      </c>
      <c r="R35" s="11">
        <f t="shared" si="5"/>
        <v>0</v>
      </c>
      <c r="S35" s="8"/>
      <c r="T35" s="9">
        <v>61</v>
      </c>
      <c r="U35" s="10" t="s">
        <v>75</v>
      </c>
      <c r="V35" s="9">
        <v>10</v>
      </c>
      <c r="W35" s="9">
        <v>60</v>
      </c>
      <c r="X35" s="12"/>
      <c r="Y35" s="11" t="b">
        <v>0</v>
      </c>
      <c r="Z35" s="11">
        <f t="shared" si="6"/>
        <v>0</v>
      </c>
      <c r="AA35" s="11">
        <f t="shared" si="7"/>
        <v>0</v>
      </c>
      <c r="AB35" s="2"/>
      <c r="AC35" s="2"/>
    </row>
    <row r="36" spans="1:29" ht="39.75" customHeight="1">
      <c r="A36" s="2"/>
      <c r="B36" s="9">
        <v>42</v>
      </c>
      <c r="C36" s="10" t="s">
        <v>60</v>
      </c>
      <c r="D36" s="9">
        <v>10</v>
      </c>
      <c r="E36" s="9">
        <v>60</v>
      </c>
      <c r="F36" s="12"/>
      <c r="G36" s="11" t="b">
        <v>0</v>
      </c>
      <c r="H36" s="11">
        <f t="shared" si="3"/>
        <v>0</v>
      </c>
      <c r="I36" s="11">
        <f>IF($G$26=TRUE,E36,0)</f>
        <v>0</v>
      </c>
      <c r="J36" s="2"/>
      <c r="K36" s="9">
        <v>52</v>
      </c>
      <c r="L36" s="10" t="s">
        <v>69</v>
      </c>
      <c r="M36" s="9">
        <v>10</v>
      </c>
      <c r="N36" s="9">
        <v>60</v>
      </c>
      <c r="O36" s="12"/>
      <c r="P36" s="11" t="b">
        <v>0</v>
      </c>
      <c r="Q36" s="11">
        <f t="shared" si="4"/>
        <v>0</v>
      </c>
      <c r="R36" s="11">
        <f t="shared" si="5"/>
        <v>0</v>
      </c>
      <c r="S36" s="8"/>
      <c r="T36" s="9">
        <v>62</v>
      </c>
      <c r="U36" s="10" t="s">
        <v>76</v>
      </c>
      <c r="V36" s="9">
        <v>10</v>
      </c>
      <c r="W36" s="9">
        <v>60</v>
      </c>
      <c r="X36" s="12"/>
      <c r="Y36" s="11" t="b">
        <v>0</v>
      </c>
      <c r="Z36" s="11">
        <f t="shared" si="6"/>
        <v>0</v>
      </c>
      <c r="AA36" s="11">
        <f t="shared" si="7"/>
        <v>0</v>
      </c>
      <c r="AB36" s="2"/>
      <c r="AC36" s="2"/>
    </row>
    <row r="37" spans="2:29" ht="39.75" customHeight="1">
      <c r="B37" s="9">
        <v>43</v>
      </c>
      <c r="C37" s="47" t="s">
        <v>61</v>
      </c>
      <c r="D37" s="9">
        <v>10</v>
      </c>
      <c r="E37" s="9">
        <v>60</v>
      </c>
      <c r="F37" s="9"/>
      <c r="G37" s="11" t="b">
        <v>0</v>
      </c>
      <c r="H37" s="11">
        <f t="shared" si="3"/>
        <v>0</v>
      </c>
      <c r="I37" s="11">
        <f>IF($G$27=TRUE,E37,0)</f>
        <v>0</v>
      </c>
      <c r="J37" s="2"/>
      <c r="K37" s="9">
        <v>53</v>
      </c>
      <c r="L37" s="10" t="s">
        <v>70</v>
      </c>
      <c r="M37" s="9">
        <v>10</v>
      </c>
      <c r="N37" s="9">
        <v>60</v>
      </c>
      <c r="O37" s="12"/>
      <c r="P37" s="11" t="b">
        <v>0</v>
      </c>
      <c r="Q37" s="11">
        <f t="shared" si="4"/>
        <v>0</v>
      </c>
      <c r="R37" s="11">
        <f t="shared" si="5"/>
        <v>0</v>
      </c>
      <c r="S37" s="8"/>
      <c r="T37" s="9">
        <v>63</v>
      </c>
      <c r="U37" s="10" t="s">
        <v>77</v>
      </c>
      <c r="V37" s="9">
        <v>10</v>
      </c>
      <c r="W37" s="9">
        <v>60</v>
      </c>
      <c r="X37" s="12"/>
      <c r="Y37" s="79" t="b">
        <v>0</v>
      </c>
      <c r="Z37" s="11">
        <f t="shared" si="6"/>
        <v>0</v>
      </c>
      <c r="AA37" s="11">
        <f t="shared" si="7"/>
        <v>0</v>
      </c>
      <c r="AB37" s="2"/>
      <c r="AC37" s="2"/>
    </row>
    <row r="38" spans="2:29" ht="39.75" customHeight="1">
      <c r="B38" s="9">
        <v>44</v>
      </c>
      <c r="C38" s="47" t="s">
        <v>62</v>
      </c>
      <c r="D38" s="9">
        <v>10</v>
      </c>
      <c r="E38" s="9">
        <v>60</v>
      </c>
      <c r="F38" s="9"/>
      <c r="G38" s="11" t="b">
        <v>0</v>
      </c>
      <c r="H38" s="11">
        <f t="shared" si="3"/>
        <v>0</v>
      </c>
      <c r="I38" s="11">
        <f>IF($G$27=TRUE,E38,0)</f>
        <v>0</v>
      </c>
      <c r="J38" s="2"/>
      <c r="K38" s="9">
        <v>54</v>
      </c>
      <c r="L38" s="10" t="s">
        <v>71</v>
      </c>
      <c r="M38" s="9">
        <v>10</v>
      </c>
      <c r="N38" s="9">
        <v>60</v>
      </c>
      <c r="O38" s="12"/>
      <c r="P38" s="11" t="b">
        <v>0</v>
      </c>
      <c r="Q38" s="11">
        <f t="shared" si="4"/>
        <v>0</v>
      </c>
      <c r="R38" s="11">
        <f t="shared" si="5"/>
        <v>0</v>
      </c>
      <c r="S38" s="8"/>
      <c r="T38" s="9">
        <v>65</v>
      </c>
      <c r="U38" s="10" t="s">
        <v>78</v>
      </c>
      <c r="V38" s="9">
        <v>10</v>
      </c>
      <c r="W38" s="9">
        <v>60</v>
      </c>
      <c r="X38" s="12"/>
      <c r="Y38" s="79" t="b">
        <v>0</v>
      </c>
      <c r="Z38" s="11">
        <f t="shared" si="6"/>
        <v>0</v>
      </c>
      <c r="AA38" s="11">
        <f t="shared" si="7"/>
        <v>0</v>
      </c>
      <c r="AB38" s="2"/>
      <c r="AC38" s="2"/>
    </row>
    <row r="39" spans="1:29" ht="33" customHeight="1">
      <c r="A39" s="2"/>
      <c r="B39" s="9">
        <v>45</v>
      </c>
      <c r="C39" s="47" t="s">
        <v>63</v>
      </c>
      <c r="D39" s="9">
        <v>10</v>
      </c>
      <c r="E39" s="9">
        <v>60</v>
      </c>
      <c r="F39" s="9"/>
      <c r="G39" s="11" t="b">
        <v>0</v>
      </c>
      <c r="H39" s="11">
        <f t="shared" si="3"/>
        <v>0</v>
      </c>
      <c r="I39" s="11">
        <f>IF($G$27=TRUE,E39,0)</f>
        <v>0</v>
      </c>
      <c r="J39" s="2"/>
      <c r="K39" s="9">
        <v>55</v>
      </c>
      <c r="L39" s="10" t="s">
        <v>72</v>
      </c>
      <c r="M39" s="9">
        <v>10</v>
      </c>
      <c r="N39" s="9">
        <v>60</v>
      </c>
      <c r="O39" s="12"/>
      <c r="P39" s="11" t="b">
        <v>0</v>
      </c>
      <c r="Q39" s="11">
        <f t="shared" si="4"/>
        <v>0</v>
      </c>
      <c r="R39" s="11">
        <f t="shared" si="5"/>
        <v>0</v>
      </c>
      <c r="S39" s="8"/>
      <c r="T39" s="9">
        <v>66</v>
      </c>
      <c r="U39" s="10" t="s">
        <v>79</v>
      </c>
      <c r="V39" s="9">
        <v>10</v>
      </c>
      <c r="W39" s="9">
        <v>60</v>
      </c>
      <c r="X39" s="12"/>
      <c r="Y39" s="78" t="b">
        <v>0</v>
      </c>
      <c r="Z39" s="11">
        <f t="shared" si="6"/>
        <v>0</v>
      </c>
      <c r="AA39" s="11">
        <f t="shared" si="7"/>
        <v>0</v>
      </c>
      <c r="AB39" s="2"/>
      <c r="AC39" s="2"/>
    </row>
    <row r="40" spans="1:31" ht="37.5" customHeight="1">
      <c r="A40" s="2"/>
      <c r="B40" s="9">
        <v>46</v>
      </c>
      <c r="C40" s="47" t="s">
        <v>64</v>
      </c>
      <c r="D40" s="9">
        <v>10</v>
      </c>
      <c r="E40" s="9">
        <v>60</v>
      </c>
      <c r="F40" s="9"/>
      <c r="G40" s="11" t="b">
        <v>0</v>
      </c>
      <c r="H40" s="11">
        <f t="shared" si="3"/>
        <v>0</v>
      </c>
      <c r="I40" s="11">
        <f>IF($G$27=TRUE,E40,0)</f>
        <v>0</v>
      </c>
      <c r="J40" s="2"/>
      <c r="K40" s="2"/>
      <c r="L40" s="2"/>
      <c r="M40" s="2"/>
      <c r="N40" s="2"/>
      <c r="O40" s="2"/>
      <c r="P40" s="8"/>
      <c r="Q40" s="8"/>
      <c r="R40" s="8"/>
      <c r="S40" s="2"/>
      <c r="T40" s="48"/>
      <c r="U40" s="51"/>
      <c r="V40" s="48"/>
      <c r="W40" s="48"/>
      <c r="X40" s="52"/>
      <c r="Y40" s="53"/>
      <c r="Z40" s="14"/>
      <c r="AA40" s="14"/>
      <c r="AB40" s="13"/>
      <c r="AC40" s="13"/>
      <c r="AD40" s="53"/>
      <c r="AE40" s="53"/>
    </row>
    <row r="41" spans="1:29" ht="41.25" customHeight="1">
      <c r="A41" s="2"/>
      <c r="B41" s="9">
        <v>47</v>
      </c>
      <c r="C41" s="47" t="s">
        <v>65</v>
      </c>
      <c r="D41" s="9">
        <v>10</v>
      </c>
      <c r="E41" s="9">
        <v>60</v>
      </c>
      <c r="F41" s="9"/>
      <c r="G41" s="11" t="b">
        <v>0</v>
      </c>
      <c r="H41" s="11">
        <f t="shared" si="3"/>
        <v>0</v>
      </c>
      <c r="I41" s="11">
        <f>IF($G$27=TRUE,E41,0)</f>
        <v>0</v>
      </c>
      <c r="J41" s="2"/>
      <c r="P41" s="8"/>
      <c r="Q41" s="8"/>
      <c r="R41" s="8"/>
      <c r="S41" s="2"/>
      <c r="AA41" s="2"/>
      <c r="AB41" s="2"/>
      <c r="AC41" s="2"/>
    </row>
    <row r="42" spans="1:29" ht="41.25" customHeight="1">
      <c r="A42" s="2"/>
      <c r="B42" s="5"/>
      <c r="C42" s="15"/>
      <c r="D42" s="15"/>
      <c r="E42" s="15"/>
      <c r="F42" s="5"/>
      <c r="G42" s="5"/>
      <c r="H42" s="2"/>
      <c r="I42" s="2"/>
      <c r="J42" s="8"/>
      <c r="P42" s="8"/>
      <c r="Q42" s="8"/>
      <c r="R42" s="8"/>
      <c r="S42" s="2"/>
      <c r="AA42" s="2"/>
      <c r="AB42" s="2"/>
      <c r="AC42" s="2"/>
    </row>
    <row r="43" spans="1:29" ht="41.25" customHeight="1">
      <c r="A43" s="2"/>
      <c r="B43" s="5"/>
      <c r="C43" s="15"/>
      <c r="D43" s="15"/>
      <c r="E43" s="15"/>
      <c r="F43" s="5"/>
      <c r="G43" s="5"/>
      <c r="H43" s="2"/>
      <c r="I43" s="2"/>
      <c r="J43" s="8"/>
      <c r="P43" s="8"/>
      <c r="Q43" s="8"/>
      <c r="R43" s="8"/>
      <c r="S43" s="2"/>
      <c r="AA43" s="2"/>
      <c r="AB43" s="2"/>
      <c r="AC43" s="2"/>
    </row>
    <row r="44" spans="1:29" ht="41.25" customHeight="1">
      <c r="A44" s="2"/>
      <c r="B44" s="5"/>
      <c r="C44" s="15"/>
      <c r="D44" s="15"/>
      <c r="E44" s="15"/>
      <c r="F44" s="5"/>
      <c r="G44" s="5"/>
      <c r="H44" s="2"/>
      <c r="I44" s="2"/>
      <c r="J44" s="8"/>
      <c r="P44" s="8"/>
      <c r="Q44" s="8"/>
      <c r="R44" s="8"/>
      <c r="S44" s="2"/>
      <c r="AA44" s="2"/>
      <c r="AB44" s="2"/>
      <c r="AC44" s="2"/>
    </row>
    <row r="45" spans="1:29" ht="41.25" customHeight="1">
      <c r="A45" s="2"/>
      <c r="B45" s="5"/>
      <c r="C45" s="15"/>
      <c r="D45" s="15"/>
      <c r="E45" s="15"/>
      <c r="F45" s="5"/>
      <c r="G45" s="5"/>
      <c r="H45" s="2"/>
      <c r="I45" s="2"/>
      <c r="J45" s="8"/>
      <c r="P45" s="16"/>
      <c r="Q45" s="16"/>
      <c r="R45" s="16"/>
      <c r="S45" s="2"/>
      <c r="AA45" s="2"/>
      <c r="AB45" s="2"/>
      <c r="AC45" s="2"/>
    </row>
    <row r="46" spans="1:29" ht="41.25" customHeight="1">
      <c r="A46" s="2"/>
      <c r="B46" s="5"/>
      <c r="C46" s="15"/>
      <c r="D46" s="15"/>
      <c r="E46" s="15"/>
      <c r="F46" s="5"/>
      <c r="G46" s="5"/>
      <c r="H46" s="2"/>
      <c r="I46" s="2"/>
      <c r="J46" s="8"/>
      <c r="P46" s="16"/>
      <c r="Q46" s="16"/>
      <c r="R46" s="16"/>
      <c r="S46" s="2"/>
      <c r="AA46" s="2"/>
      <c r="AB46" s="2"/>
      <c r="AC46" s="2"/>
    </row>
    <row r="47" spans="1:29" ht="41.25" customHeight="1">
      <c r="A47" s="2"/>
      <c r="B47" s="5"/>
      <c r="C47" s="15"/>
      <c r="D47" s="15"/>
      <c r="E47" s="15"/>
      <c r="F47" s="5"/>
      <c r="G47" s="5"/>
      <c r="H47" s="2"/>
      <c r="I47" s="2"/>
      <c r="J47" s="8"/>
      <c r="P47" s="16"/>
      <c r="Q47" s="16"/>
      <c r="R47" s="16"/>
      <c r="S47" s="2"/>
      <c r="AA47" s="2"/>
      <c r="AB47" s="2"/>
      <c r="AC47" s="2"/>
    </row>
    <row r="48" spans="1:29" ht="41.25" customHeight="1">
      <c r="A48" s="2"/>
      <c r="B48" s="5"/>
      <c r="C48" s="15"/>
      <c r="D48" s="15"/>
      <c r="E48" s="15"/>
      <c r="F48" s="5"/>
      <c r="G48" s="5"/>
      <c r="H48" s="2"/>
      <c r="I48" s="2"/>
      <c r="J48" s="8"/>
      <c r="P48" s="16"/>
      <c r="Q48" s="16"/>
      <c r="R48" s="16"/>
      <c r="S48" s="2"/>
      <c r="AA48" s="2"/>
      <c r="AB48" s="2"/>
      <c r="AC48" s="2"/>
    </row>
    <row r="49" spans="1:29" ht="48.75" customHeight="1">
      <c r="A49" s="2"/>
      <c r="B49" s="5"/>
      <c r="C49" s="15"/>
      <c r="D49" s="15"/>
      <c r="E49" s="15"/>
      <c r="F49" s="5"/>
      <c r="G49" s="5"/>
      <c r="H49" s="2"/>
      <c r="I49" s="2"/>
      <c r="J49" s="8"/>
      <c r="P49" s="16"/>
      <c r="Q49" s="16"/>
      <c r="R49" s="16"/>
      <c r="S49" s="2"/>
      <c r="AA49" s="2"/>
      <c r="AB49" s="2"/>
      <c r="AC49" s="2"/>
    </row>
    <row r="50" spans="1:29" ht="41.25" customHeight="1">
      <c r="A50" s="2"/>
      <c r="B50" s="5"/>
      <c r="C50" s="15"/>
      <c r="D50" s="15"/>
      <c r="E50" s="15"/>
      <c r="F50" s="5"/>
      <c r="G50" s="5"/>
      <c r="H50" s="2"/>
      <c r="I50" s="2"/>
      <c r="J50" s="8"/>
      <c r="P50" s="16"/>
      <c r="Q50" s="16"/>
      <c r="R50" s="16"/>
      <c r="S50" s="2"/>
      <c r="AA50" s="2"/>
      <c r="AB50" s="2"/>
      <c r="AC50" s="2"/>
    </row>
    <row r="51" spans="1:29" ht="41.25" customHeight="1">
      <c r="A51" s="2"/>
      <c r="B51" s="5"/>
      <c r="C51" s="15"/>
      <c r="D51" s="15"/>
      <c r="E51" s="15"/>
      <c r="F51" s="5"/>
      <c r="G51" s="5"/>
      <c r="H51" s="2"/>
      <c r="I51" s="2"/>
      <c r="J51" s="8"/>
      <c r="P51" s="16"/>
      <c r="Q51" s="16"/>
      <c r="R51" s="16"/>
      <c r="S51" s="2"/>
      <c r="AA51" s="2"/>
      <c r="AB51" s="2"/>
      <c r="AC51" s="2"/>
    </row>
    <row r="52" spans="1:29" ht="41.25" customHeight="1">
      <c r="A52" s="2"/>
      <c r="B52" s="5"/>
      <c r="C52" s="15"/>
      <c r="D52" s="15"/>
      <c r="E52" s="15"/>
      <c r="F52" s="5"/>
      <c r="G52" s="5"/>
      <c r="H52" s="2"/>
      <c r="I52" s="2"/>
      <c r="J52" s="8"/>
      <c r="P52" s="16"/>
      <c r="Q52" s="16"/>
      <c r="R52" s="16"/>
      <c r="S52" s="2"/>
      <c r="AA52" s="2"/>
      <c r="AB52" s="2"/>
      <c r="AC52" s="2"/>
    </row>
    <row r="53" spans="1:29" ht="41.25" customHeight="1">
      <c r="A53" s="2"/>
      <c r="B53" s="5"/>
      <c r="C53" s="15"/>
      <c r="D53" s="15"/>
      <c r="E53" s="15"/>
      <c r="F53" s="5"/>
      <c r="G53" s="5"/>
      <c r="H53" s="2"/>
      <c r="I53" s="2"/>
      <c r="J53" s="8"/>
      <c r="P53" s="16"/>
      <c r="Q53" s="16"/>
      <c r="R53" s="16"/>
      <c r="S53" s="2"/>
      <c r="AA53" s="2"/>
      <c r="AB53" s="2"/>
      <c r="AC53" s="2"/>
    </row>
    <row r="54" spans="1:29" ht="41.25" customHeight="1">
      <c r="A54" s="2"/>
      <c r="B54" s="5"/>
      <c r="C54" s="15"/>
      <c r="D54" s="15"/>
      <c r="E54" s="15"/>
      <c r="F54" s="5"/>
      <c r="G54" s="5"/>
      <c r="H54" s="2"/>
      <c r="I54" s="2"/>
      <c r="J54" s="8"/>
      <c r="P54" s="16"/>
      <c r="Q54" s="16"/>
      <c r="R54" s="16"/>
      <c r="S54" s="2"/>
      <c r="AA54" s="2"/>
      <c r="AB54" s="2"/>
      <c r="AC54" s="2"/>
    </row>
    <row r="55" spans="1:29" ht="41.25" customHeight="1">
      <c r="A55" s="2"/>
      <c r="B55" s="5"/>
      <c r="C55" s="15"/>
      <c r="D55" s="15"/>
      <c r="E55" s="15"/>
      <c r="F55" s="5"/>
      <c r="G55" s="5"/>
      <c r="H55" s="2"/>
      <c r="I55" s="2"/>
      <c r="J55" s="8"/>
      <c r="P55" s="16"/>
      <c r="Q55" s="16"/>
      <c r="R55" s="16"/>
      <c r="S55" s="2"/>
      <c r="AA55" s="2"/>
      <c r="AB55" s="2"/>
      <c r="AC55" s="2"/>
    </row>
    <row r="56" spans="1:29" ht="41.25" customHeight="1">
      <c r="A56" s="2"/>
      <c r="B56" s="5"/>
      <c r="C56" s="15"/>
      <c r="D56" s="15"/>
      <c r="E56" s="15"/>
      <c r="F56" s="5"/>
      <c r="G56" s="5"/>
      <c r="H56" s="2"/>
      <c r="I56" s="2"/>
      <c r="J56" s="8"/>
      <c r="P56" s="16"/>
      <c r="Q56" s="16"/>
      <c r="R56" s="16"/>
      <c r="S56" s="2"/>
      <c r="AA56" s="2"/>
      <c r="AB56" s="2"/>
      <c r="AC56" s="2"/>
    </row>
    <row r="57" spans="1:29" ht="41.25" customHeight="1">
      <c r="A57" s="2"/>
      <c r="B57" s="5"/>
      <c r="C57" s="15"/>
      <c r="D57" s="15"/>
      <c r="E57" s="15"/>
      <c r="F57" s="5"/>
      <c r="G57" s="5"/>
      <c r="H57" s="2"/>
      <c r="I57" s="2"/>
      <c r="J57" s="8"/>
      <c r="P57" s="16"/>
      <c r="Q57" s="16"/>
      <c r="R57" s="16"/>
      <c r="AA57" s="2"/>
      <c r="AB57" s="2"/>
      <c r="AC57" s="2"/>
    </row>
    <row r="58" spans="1:29" ht="41.25" customHeight="1">
      <c r="A58" s="2"/>
      <c r="B58" s="5"/>
      <c r="C58" s="15"/>
      <c r="D58" s="15"/>
      <c r="E58" s="15"/>
      <c r="F58" s="5"/>
      <c r="G58" s="5"/>
      <c r="H58" s="2"/>
      <c r="I58" s="2"/>
      <c r="J58" s="8"/>
      <c r="P58" s="16"/>
      <c r="Q58" s="16"/>
      <c r="R58" s="16"/>
      <c r="AA58" s="2"/>
      <c r="AB58" s="2"/>
      <c r="AC58" s="2"/>
    </row>
    <row r="59" spans="1:29" ht="41.25" customHeight="1">
      <c r="A59" s="2"/>
      <c r="B59" s="5"/>
      <c r="C59" s="15"/>
      <c r="D59" s="15"/>
      <c r="E59" s="15"/>
      <c r="F59" s="5"/>
      <c r="G59" s="5"/>
      <c r="H59" s="2"/>
      <c r="I59" s="2"/>
      <c r="J59" s="8"/>
      <c r="P59" s="16"/>
      <c r="Q59" s="16"/>
      <c r="R59" s="16"/>
      <c r="AA59" s="2"/>
      <c r="AB59" s="2"/>
      <c r="AC59" s="2"/>
    </row>
    <row r="60" spans="1:29" ht="41.25" customHeight="1">
      <c r="A60" s="2"/>
      <c r="B60" s="5"/>
      <c r="C60" s="15"/>
      <c r="D60" s="15"/>
      <c r="E60" s="15"/>
      <c r="F60" s="5"/>
      <c r="G60" s="5"/>
      <c r="H60" s="2"/>
      <c r="I60" s="2"/>
      <c r="J60" s="8"/>
      <c r="P60" s="16"/>
      <c r="Q60" s="16"/>
      <c r="R60" s="16"/>
      <c r="AA60" s="2"/>
      <c r="AB60" s="2"/>
      <c r="AC60" s="2"/>
    </row>
    <row r="61" spans="1:29" ht="41.25" customHeight="1">
      <c r="A61" s="2"/>
      <c r="B61" s="5"/>
      <c r="C61" s="15"/>
      <c r="D61" s="15"/>
      <c r="E61" s="15"/>
      <c r="F61" s="5"/>
      <c r="G61" s="5"/>
      <c r="H61" s="2"/>
      <c r="I61" s="2"/>
      <c r="J61" s="8"/>
      <c r="P61" s="16"/>
      <c r="Q61" s="16"/>
      <c r="R61" s="16"/>
      <c r="AB61" s="2"/>
      <c r="AC61" s="2"/>
    </row>
    <row r="62" spans="1:29" ht="41.25" customHeight="1">
      <c r="A62" s="2"/>
      <c r="B62" s="5"/>
      <c r="C62" s="15"/>
      <c r="D62" s="15"/>
      <c r="E62" s="15"/>
      <c r="F62" s="5"/>
      <c r="G62" s="5"/>
      <c r="H62" s="2"/>
      <c r="I62" s="2"/>
      <c r="J62" s="8"/>
      <c r="P62" s="16"/>
      <c r="Q62" s="16"/>
      <c r="R62" s="16"/>
      <c r="AB62" s="2"/>
      <c r="AC62" s="2"/>
    </row>
    <row r="63" spans="1:29" ht="41.25" customHeight="1">
      <c r="A63" s="2"/>
      <c r="B63" s="17"/>
      <c r="C63" s="18"/>
      <c r="D63" s="18"/>
      <c r="E63" s="18"/>
      <c r="F63" s="17"/>
      <c r="G63" s="17"/>
      <c r="I63" s="2"/>
      <c r="J63" s="8"/>
      <c r="P63" s="16"/>
      <c r="Q63" s="16"/>
      <c r="R63" s="16"/>
      <c r="AB63" s="2"/>
      <c r="AC63" s="2"/>
    </row>
    <row r="64" spans="1:29" ht="41.25" customHeight="1">
      <c r="A64" s="2"/>
      <c r="B64" s="17"/>
      <c r="C64" s="18"/>
      <c r="D64" s="18"/>
      <c r="E64" s="18"/>
      <c r="F64" s="17"/>
      <c r="G64" s="17"/>
      <c r="I64" s="2"/>
      <c r="J64" s="8"/>
      <c r="P64" s="16"/>
      <c r="Q64" s="16"/>
      <c r="R64" s="16"/>
      <c r="AB64" s="2"/>
      <c r="AC64" s="2"/>
    </row>
    <row r="65" spans="1:29" ht="41.25" customHeight="1">
      <c r="A65" s="2"/>
      <c r="B65" s="17"/>
      <c r="C65" s="18"/>
      <c r="D65" s="18"/>
      <c r="E65" s="18"/>
      <c r="F65" s="17"/>
      <c r="G65" s="17"/>
      <c r="I65" s="2"/>
      <c r="J65" s="8"/>
      <c r="P65" s="16"/>
      <c r="Q65" s="16"/>
      <c r="R65" s="16"/>
      <c r="AB65" s="2"/>
      <c r="AC65" s="2"/>
    </row>
    <row r="66" spans="1:29" ht="41.25" customHeight="1">
      <c r="A66" s="2"/>
      <c r="B66" s="17"/>
      <c r="C66" s="18"/>
      <c r="D66" s="18"/>
      <c r="E66" s="18"/>
      <c r="F66" s="17"/>
      <c r="G66" s="17"/>
      <c r="I66" s="2"/>
      <c r="J66" s="8"/>
      <c r="P66" s="16"/>
      <c r="Q66" s="16"/>
      <c r="R66" s="16"/>
      <c r="AB66" s="2"/>
      <c r="AC66" s="2"/>
    </row>
    <row r="67" spans="1:29" ht="41.25" customHeight="1">
      <c r="A67" s="2"/>
      <c r="B67" s="17"/>
      <c r="C67" s="18"/>
      <c r="D67" s="18"/>
      <c r="E67" s="18"/>
      <c r="F67" s="17"/>
      <c r="G67" s="17"/>
      <c r="I67" s="2"/>
      <c r="J67" s="8"/>
      <c r="P67" s="16"/>
      <c r="Q67" s="16"/>
      <c r="R67" s="16"/>
      <c r="AB67" s="2"/>
      <c r="AC67" s="2"/>
    </row>
    <row r="68" spans="1:29" ht="41.25" customHeight="1">
      <c r="A68" s="2"/>
      <c r="B68" s="17"/>
      <c r="C68" s="18"/>
      <c r="D68" s="18"/>
      <c r="E68" s="18"/>
      <c r="F68" s="17"/>
      <c r="G68" s="17"/>
      <c r="I68" s="2"/>
      <c r="J68" s="8"/>
      <c r="P68" s="16"/>
      <c r="Q68" s="16"/>
      <c r="R68" s="16"/>
      <c r="AB68" s="2"/>
      <c r="AC68" s="2"/>
    </row>
    <row r="69" spans="1:29" ht="41.25" customHeight="1">
      <c r="A69" s="2"/>
      <c r="B69" s="17"/>
      <c r="C69" s="18"/>
      <c r="D69" s="18"/>
      <c r="E69" s="18"/>
      <c r="F69" s="17"/>
      <c r="G69" s="17"/>
      <c r="I69" s="2"/>
      <c r="J69" s="8"/>
      <c r="P69" s="16"/>
      <c r="Q69" s="16"/>
      <c r="R69" s="16"/>
      <c r="AB69" s="2"/>
      <c r="AC69" s="2"/>
    </row>
    <row r="70" spans="1:18" ht="41.25" customHeight="1">
      <c r="A70" s="2"/>
      <c r="B70" s="17"/>
      <c r="C70" s="18"/>
      <c r="D70" s="18"/>
      <c r="E70" s="18"/>
      <c r="F70" s="17"/>
      <c r="G70" s="17"/>
      <c r="I70" s="2"/>
      <c r="J70" s="8"/>
      <c r="P70" s="16"/>
      <c r="Q70" s="16"/>
      <c r="R70" s="16"/>
    </row>
    <row r="71" spans="1:18" ht="41.25" customHeight="1">
      <c r="A71" s="2"/>
      <c r="B71" s="17"/>
      <c r="C71" s="18"/>
      <c r="D71" s="18"/>
      <c r="E71" s="18"/>
      <c r="F71" s="17"/>
      <c r="G71" s="17"/>
      <c r="I71" s="2"/>
      <c r="J71" s="8"/>
      <c r="P71" s="16"/>
      <c r="Q71" s="16"/>
      <c r="R71" s="16"/>
    </row>
    <row r="72" spans="1:18" ht="41.25" customHeight="1">
      <c r="A72" s="2"/>
      <c r="B72" s="17"/>
      <c r="C72" s="18"/>
      <c r="D72" s="18"/>
      <c r="E72" s="18"/>
      <c r="F72" s="17"/>
      <c r="G72" s="17"/>
      <c r="I72" s="2"/>
      <c r="J72" s="8"/>
      <c r="P72" s="16"/>
      <c r="Q72" s="16"/>
      <c r="R72" s="16"/>
    </row>
    <row r="73" spans="1:18" ht="41.25" customHeight="1">
      <c r="A73" s="2"/>
      <c r="B73" s="17"/>
      <c r="C73" s="18"/>
      <c r="D73" s="18"/>
      <c r="E73" s="18"/>
      <c r="F73" s="17"/>
      <c r="G73" s="17"/>
      <c r="I73" s="2"/>
      <c r="J73" s="8"/>
      <c r="P73" s="16"/>
      <c r="Q73" s="16"/>
      <c r="R73" s="16"/>
    </row>
    <row r="74" spans="1:18" ht="41.25" customHeight="1">
      <c r="A74" s="2"/>
      <c r="B74" s="17"/>
      <c r="C74" s="18"/>
      <c r="D74" s="18"/>
      <c r="E74" s="18"/>
      <c r="F74" s="17"/>
      <c r="G74" s="17"/>
      <c r="I74" s="2"/>
      <c r="J74" s="8"/>
      <c r="P74" s="16"/>
      <c r="Q74" s="16"/>
      <c r="R74" s="16"/>
    </row>
    <row r="75" spans="1:10" ht="41.25" customHeight="1">
      <c r="A75" s="2"/>
      <c r="B75" s="17"/>
      <c r="C75" s="18"/>
      <c r="D75" s="18"/>
      <c r="E75" s="18"/>
      <c r="F75" s="17"/>
      <c r="G75" s="17"/>
      <c r="I75" s="2"/>
      <c r="J75" s="8"/>
    </row>
    <row r="76" spans="1:10" ht="41.25" customHeight="1">
      <c r="A76" s="2"/>
      <c r="B76" s="17"/>
      <c r="C76" s="18"/>
      <c r="D76" s="18"/>
      <c r="E76" s="18"/>
      <c r="F76" s="17"/>
      <c r="G76" s="17"/>
      <c r="I76" s="2"/>
      <c r="J76" s="8"/>
    </row>
    <row r="77" spans="1:10" ht="41.25" customHeight="1">
      <c r="A77" s="2"/>
      <c r="B77" s="17"/>
      <c r="C77" s="18"/>
      <c r="D77" s="18"/>
      <c r="E77" s="18"/>
      <c r="F77" s="17"/>
      <c r="G77" s="17"/>
      <c r="I77" s="2"/>
      <c r="J77" s="8"/>
    </row>
    <row r="78" spans="1:10" ht="41.25" customHeight="1">
      <c r="A78" s="2"/>
      <c r="B78" s="17"/>
      <c r="C78" s="18"/>
      <c r="D78" s="18"/>
      <c r="E78" s="18"/>
      <c r="F78" s="17"/>
      <c r="G78" s="17"/>
      <c r="I78" s="2"/>
      <c r="J78" s="8"/>
    </row>
    <row r="79" spans="1:10" ht="41.25" customHeight="1">
      <c r="A79" s="2"/>
      <c r="B79" s="17"/>
      <c r="C79" s="18"/>
      <c r="D79" s="18"/>
      <c r="E79" s="18"/>
      <c r="F79" s="17"/>
      <c r="G79" s="17"/>
      <c r="I79" s="2"/>
      <c r="J79" s="8"/>
    </row>
    <row r="80" spans="1:10" ht="41.25" customHeight="1">
      <c r="A80" s="2"/>
      <c r="B80" s="17"/>
      <c r="C80" s="18"/>
      <c r="D80" s="18"/>
      <c r="E80" s="18"/>
      <c r="F80" s="17"/>
      <c r="G80" s="17"/>
      <c r="I80" s="2"/>
      <c r="J80" s="8"/>
    </row>
    <row r="81" spans="1:10" ht="41.25" customHeight="1">
      <c r="A81" s="2"/>
      <c r="B81" s="17"/>
      <c r="C81" s="18"/>
      <c r="D81" s="18"/>
      <c r="E81" s="18"/>
      <c r="F81" s="17"/>
      <c r="G81" s="17"/>
      <c r="I81" s="2"/>
      <c r="J81" s="8"/>
    </row>
    <row r="82" spans="1:10" ht="41.25" customHeight="1">
      <c r="A82" s="2"/>
      <c r="B82" s="17"/>
      <c r="C82" s="18"/>
      <c r="D82" s="18"/>
      <c r="E82" s="18"/>
      <c r="F82" s="17"/>
      <c r="G82" s="17"/>
      <c r="I82" s="2"/>
      <c r="J82" s="8"/>
    </row>
    <row r="83" spans="1:10" ht="41.25" customHeight="1">
      <c r="A83" s="2"/>
      <c r="B83" s="17"/>
      <c r="C83" s="18"/>
      <c r="D83" s="18"/>
      <c r="E83" s="18"/>
      <c r="F83" s="17"/>
      <c r="G83" s="17"/>
      <c r="I83" s="2"/>
      <c r="J83" s="8"/>
    </row>
    <row r="84" spans="1:10" ht="41.25" customHeight="1">
      <c r="A84" s="2"/>
      <c r="B84" s="17"/>
      <c r="C84" s="18"/>
      <c r="D84" s="18"/>
      <c r="E84" s="18"/>
      <c r="F84" s="17"/>
      <c r="G84" s="17"/>
      <c r="I84" s="2"/>
      <c r="J84" s="8"/>
    </row>
    <row r="85" spans="1:10" ht="41.25" customHeight="1">
      <c r="A85" s="2"/>
      <c r="B85" s="17"/>
      <c r="C85" s="18"/>
      <c r="D85" s="18"/>
      <c r="E85" s="18"/>
      <c r="F85" s="17"/>
      <c r="G85" s="17"/>
      <c r="I85" s="2"/>
      <c r="J85" s="8"/>
    </row>
    <row r="86" spans="1:10" ht="41.25" customHeight="1">
      <c r="A86" s="2"/>
      <c r="B86" s="17"/>
      <c r="C86" s="18"/>
      <c r="D86" s="18"/>
      <c r="E86" s="18"/>
      <c r="F86" s="17"/>
      <c r="G86" s="17"/>
      <c r="J86" s="8"/>
    </row>
    <row r="87" spans="1:10" ht="41.25" customHeight="1">
      <c r="A87" s="2"/>
      <c r="B87" s="17"/>
      <c r="C87" s="18"/>
      <c r="D87" s="18"/>
      <c r="E87" s="18"/>
      <c r="F87" s="17"/>
      <c r="G87" s="17"/>
      <c r="J87" s="8"/>
    </row>
    <row r="88" spans="1:10" ht="41.25" customHeight="1">
      <c r="A88" s="2"/>
      <c r="B88" s="17"/>
      <c r="C88" s="18"/>
      <c r="D88" s="18"/>
      <c r="E88" s="18"/>
      <c r="F88" s="17"/>
      <c r="G88" s="17"/>
      <c r="J88" s="8"/>
    </row>
    <row r="89" spans="1:10" ht="41.25" customHeight="1">
      <c r="A89" s="2"/>
      <c r="B89" s="17"/>
      <c r="C89" s="18"/>
      <c r="D89" s="18"/>
      <c r="E89" s="18"/>
      <c r="F89" s="17"/>
      <c r="G89" s="17"/>
      <c r="J89" s="8"/>
    </row>
    <row r="90" spans="1:10" ht="41.25" customHeight="1">
      <c r="A90" s="2"/>
      <c r="B90" s="17"/>
      <c r="C90" s="18"/>
      <c r="D90" s="18"/>
      <c r="E90" s="18"/>
      <c r="F90" s="17"/>
      <c r="G90" s="17"/>
      <c r="J90" s="8"/>
    </row>
    <row r="91" spans="1:10" ht="41.25" customHeight="1">
      <c r="A91" s="2"/>
      <c r="B91" s="17"/>
      <c r="C91" s="18"/>
      <c r="D91" s="18"/>
      <c r="E91" s="18"/>
      <c r="F91" s="17"/>
      <c r="G91" s="17"/>
      <c r="J91" s="8"/>
    </row>
    <row r="92" spans="1:10" ht="41.25" customHeight="1">
      <c r="A92" s="2"/>
      <c r="B92" s="17"/>
      <c r="C92" s="18"/>
      <c r="D92" s="18"/>
      <c r="E92" s="18"/>
      <c r="F92" s="17"/>
      <c r="G92" s="17"/>
      <c r="J92" s="8"/>
    </row>
    <row r="93" spans="1:10" ht="41.25" customHeight="1">
      <c r="A93" s="2"/>
      <c r="J93" s="8"/>
    </row>
    <row r="94" spans="1:10" ht="41.25" customHeight="1">
      <c r="A94" s="2"/>
      <c r="J94" s="8"/>
    </row>
    <row r="95" spans="1:10" ht="41.25" customHeight="1">
      <c r="A95" s="2"/>
      <c r="J95" s="8"/>
    </row>
    <row r="96" spans="1:10" ht="41.25" customHeight="1">
      <c r="A96" s="2"/>
      <c r="J96" s="8"/>
    </row>
    <row r="97" spans="1:10" ht="41.25" customHeight="1">
      <c r="A97" s="2"/>
      <c r="J97" s="8"/>
    </row>
    <row r="98" spans="1:10" ht="41.25" customHeight="1">
      <c r="A98" s="2"/>
      <c r="J98" s="8"/>
    </row>
    <row r="99" spans="1:10" ht="41.25" customHeight="1">
      <c r="A99" s="2"/>
      <c r="J99" s="8"/>
    </row>
    <row r="100" spans="1:10" ht="41.25" customHeight="1">
      <c r="A100" s="2"/>
      <c r="J100" s="8"/>
    </row>
    <row r="101" spans="1:10" ht="14.25">
      <c r="A101" s="2"/>
      <c r="J101" s="8"/>
    </row>
    <row r="102" spans="1:10" ht="14.25">
      <c r="A102" s="2"/>
      <c r="J102" s="8"/>
    </row>
    <row r="103" spans="1:10" ht="14.25">
      <c r="A103" s="2"/>
      <c r="J103" s="8"/>
    </row>
    <row r="104" spans="1:10" ht="14.25">
      <c r="A104" s="2"/>
      <c r="J104" s="8"/>
    </row>
    <row r="105" ht="14.25">
      <c r="A105" s="2"/>
    </row>
    <row r="106" ht="14.25">
      <c r="A106" s="2"/>
    </row>
  </sheetData>
  <sheetProtection password="CDC8" sheet="1" objects="1" scenarios="1" selectLockedCells="1"/>
  <mergeCells count="15">
    <mergeCell ref="C9:D9"/>
    <mergeCell ref="F9:K10"/>
    <mergeCell ref="B21:F21"/>
    <mergeCell ref="F12:K12"/>
    <mergeCell ref="F15:K15"/>
    <mergeCell ref="F17:K17"/>
    <mergeCell ref="F13:K13"/>
    <mergeCell ref="K21:O21"/>
    <mergeCell ref="F14:K14"/>
    <mergeCell ref="T21:X21"/>
    <mergeCell ref="K32:O32"/>
    <mergeCell ref="T32:X32"/>
    <mergeCell ref="F16:K16"/>
    <mergeCell ref="B32:F32"/>
    <mergeCell ref="C10:D1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6" r:id="rId4"/>
  <drawing r:id="rId3"/>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B9:H67"/>
  <sheetViews>
    <sheetView showZeros="0" zoomScale="75" zoomScaleNormal="75" zoomScalePageLayoutView="0" workbookViewId="0" topLeftCell="A1">
      <selection activeCell="D11" sqref="D11"/>
    </sheetView>
  </sheetViews>
  <sheetFormatPr defaultColWidth="55.00390625" defaultRowHeight="12.75"/>
  <cols>
    <col min="1" max="1" width="3.7109375" style="13" customWidth="1"/>
    <col min="2" max="2" width="7.7109375" style="13" customWidth="1"/>
    <col min="3" max="3" width="27.8515625" style="19" customWidth="1"/>
    <col min="4" max="4" width="32.00390625" style="20" customWidth="1"/>
    <col min="5" max="5" width="18.7109375" style="21" customWidth="1"/>
    <col min="6" max="6" width="21.421875" style="21" customWidth="1"/>
    <col min="7" max="7" width="5.8515625" style="13" customWidth="1"/>
    <col min="8" max="9" width="18.421875" style="13" customWidth="1"/>
    <col min="10" max="16384" width="55.00390625" style="13" customWidth="1"/>
  </cols>
  <sheetData>
    <row r="1" ht="14.25"/>
    <row r="2" ht="14.25"/>
    <row r="3" ht="14.25"/>
    <row r="4" ht="14.25"/>
    <row r="5" ht="14.25"/>
    <row r="6" ht="14.25"/>
    <row r="8" ht="13.5" customHeight="1"/>
    <row r="9" spans="2:7" ht="48" customHeight="1">
      <c r="B9" s="19"/>
      <c r="C9" s="130"/>
      <c r="D9" s="130"/>
      <c r="E9" s="130"/>
      <c r="F9" s="130"/>
      <c r="G9" s="32"/>
    </row>
    <row r="10" spans="5:8" ht="16.5" customHeight="1" thickBot="1">
      <c r="E10" s="82"/>
      <c r="F10" s="82"/>
      <c r="H10" s="1"/>
    </row>
    <row r="11" spans="3:6" ht="37.5" customHeight="1" thickBot="1">
      <c r="C11" s="26" t="s">
        <v>2</v>
      </c>
      <c r="D11" s="27"/>
      <c r="E11" s="131"/>
      <c r="F11" s="131"/>
    </row>
    <row r="12" ht="16.5" customHeight="1" thickBot="1">
      <c r="C12" s="26"/>
    </row>
    <row r="13" spans="3:6" ht="36" customHeight="1" thickBot="1">
      <c r="C13" s="26" t="s">
        <v>3</v>
      </c>
      <c r="D13" s="126"/>
      <c r="E13" s="127"/>
      <c r="F13" s="128"/>
    </row>
    <row r="14" spans="3:4" ht="18.75" customHeight="1" thickBot="1">
      <c r="C14" s="26"/>
      <c r="D14" s="21"/>
    </row>
    <row r="15" spans="3:6" ht="37.5" customHeight="1" thickBot="1">
      <c r="C15" s="26" t="s">
        <v>4</v>
      </c>
      <c r="D15" s="126"/>
      <c r="E15" s="127"/>
      <c r="F15" s="128"/>
    </row>
    <row r="16" ht="14.25">
      <c r="C16" s="26"/>
    </row>
    <row r="17" spans="2:6" ht="39" customHeight="1">
      <c r="B17" s="35">
        <f>Cert!F9</f>
      </c>
      <c r="C17" s="26" t="s">
        <v>5</v>
      </c>
      <c r="D17" s="129" t="str">
        <f>IF(B17="Certificate","OCR Level 3 Cambridge Technical Certificate in Media",IF(B17="Introductory Diploma","OCR Level 3 Cambridge Technical Introductory Diploma in Media",IF(B17="Subsidiary Diploma","OCR Level 3 Cambridge Technical Subsidiary Diploma in Media",IF(B17="Diploma","OCR Level 3 Cambridge Technical Diploma in Media",IF(B17="Extended Diploma","OCR Level 3 Cambridge Technical Extended Diploma in Media","Qualification not selected")))))</f>
        <v>Qualification not selected</v>
      </c>
      <c r="E17" s="129"/>
      <c r="F17" s="129"/>
    </row>
    <row r="18" spans="3:6" ht="18">
      <c r="C18" s="26"/>
      <c r="D18" s="28"/>
      <c r="E18" s="13"/>
      <c r="F18" s="29"/>
    </row>
    <row r="19" spans="3:6" ht="14.25">
      <c r="C19" s="20" t="s">
        <v>22</v>
      </c>
      <c r="D19" s="20">
        <f>Cert!D17</f>
        <v>1</v>
      </c>
      <c r="E19" s="13"/>
      <c r="F19" s="29"/>
    </row>
    <row r="20" spans="3:4" ht="14.25">
      <c r="C20" s="26" t="s">
        <v>12</v>
      </c>
      <c r="D20" s="20">
        <f>Cert!D18</f>
        <v>10</v>
      </c>
    </row>
    <row r="21" spans="3:6" ht="14.25">
      <c r="C21" s="20" t="s">
        <v>21</v>
      </c>
      <c r="D21" s="20">
        <f>Cert!D19</f>
        <v>60</v>
      </c>
      <c r="E21" s="13"/>
      <c r="F21" s="29"/>
    </row>
    <row r="23" spans="2:6" ht="15">
      <c r="B23" s="45" t="s">
        <v>23</v>
      </c>
      <c r="C23" s="132" t="s">
        <v>0</v>
      </c>
      <c r="D23" s="133"/>
      <c r="E23" s="46" t="s">
        <v>6</v>
      </c>
      <c r="F23" s="46" t="s">
        <v>11</v>
      </c>
    </row>
    <row r="24" spans="2:6" ht="14.25">
      <c r="B24" s="39">
        <f>Cert!B23</f>
        <v>1</v>
      </c>
      <c r="C24" s="124" t="str">
        <f>Cert!C23</f>
        <v>Analysing media products and audiences</v>
      </c>
      <c r="D24" s="124"/>
      <c r="E24" s="30" t="str">
        <f>IF(Cert!G23=TRUE,"Yes","")</f>
        <v>Yes</v>
      </c>
      <c r="F24" s="30">
        <f>Cert!H23</f>
        <v>10</v>
      </c>
    </row>
    <row r="25" spans="2:6" ht="14.25">
      <c r="B25" s="39">
        <f>Cert!B24</f>
        <v>10</v>
      </c>
      <c r="C25" s="124" t="str">
        <f>Cert!C24</f>
        <v>Media adaptations</v>
      </c>
      <c r="D25" s="124"/>
      <c r="E25" s="30">
        <f>IF(Cert!G24=TRUE,"Yes","")</f>
      </c>
      <c r="F25" s="30">
        <f>Cert!H24</f>
        <v>0</v>
      </c>
    </row>
    <row r="26" spans="2:6" ht="14.25">
      <c r="B26" s="39">
        <f>Cert!B25</f>
        <v>11</v>
      </c>
      <c r="C26" s="124" t="str">
        <f>Cert!C25</f>
        <v>Scriptwriting for media products</v>
      </c>
      <c r="D26" s="124"/>
      <c r="E26" s="30">
        <f>IF(Cert!G25=TRUE,"Yes","")</f>
      </c>
      <c r="F26" s="30">
        <f>Cert!H25</f>
        <v>0</v>
      </c>
    </row>
    <row r="27" spans="2:6" ht="14.25">
      <c r="B27" s="39">
        <f>Cert!B26</f>
        <v>12</v>
      </c>
      <c r="C27" s="124" t="str">
        <f>Cert!C26</f>
        <v>Set design for media productions</v>
      </c>
      <c r="D27" s="124"/>
      <c r="E27" s="30">
        <f>IF(Cert!G26=TRUE,"Yes","")</f>
      </c>
      <c r="F27" s="30">
        <f>Cert!H26</f>
        <v>0</v>
      </c>
    </row>
    <row r="28" spans="2:6" ht="14.25">
      <c r="B28" s="39">
        <f>Cert!B27</f>
        <v>13</v>
      </c>
      <c r="C28" s="124" t="str">
        <f>Cert!C27</f>
        <v>Planning and pitching a print-based media product</v>
      </c>
      <c r="D28" s="124"/>
      <c r="E28" s="30">
        <f>IF(Cert!G27=TRUE,"Yes","")</f>
      </c>
      <c r="F28" s="30">
        <f>Cert!H27</f>
        <v>0</v>
      </c>
    </row>
    <row r="29" spans="2:6" ht="14.25">
      <c r="B29" s="39">
        <f>Cert!B28</f>
        <v>14</v>
      </c>
      <c r="C29" s="124" t="str">
        <f>Cert!C28</f>
        <v>Producing a print-based media product</v>
      </c>
      <c r="D29" s="124"/>
      <c r="E29" s="30">
        <f>IF(Cert!G28=TRUE,"Yes","")</f>
      </c>
      <c r="F29" s="30">
        <f>Cert!H28</f>
        <v>0</v>
      </c>
    </row>
    <row r="30" spans="2:6" ht="14.25">
      <c r="B30" s="39">
        <f>Cert!B29</f>
        <v>15</v>
      </c>
      <c r="C30" s="124" t="str">
        <f>Cert!C29</f>
        <v>Print-based advertising media</v>
      </c>
      <c r="D30" s="124"/>
      <c r="E30" s="30">
        <f>IF(Cert!G29=TRUE,"Yes","")</f>
      </c>
      <c r="F30" s="30">
        <f>Cert!H29</f>
        <v>0</v>
      </c>
    </row>
    <row r="31" spans="2:6" ht="14.25">
      <c r="B31" s="39">
        <f>Cert!B30</f>
        <v>16</v>
      </c>
      <c r="C31" s="124" t="str">
        <f>Cert!C30</f>
        <v>Planning and pitching an audio-visual media product</v>
      </c>
      <c r="D31" s="124"/>
      <c r="E31" s="30">
        <f>IF(Cert!G30=TRUE,"Yes","")</f>
      </c>
      <c r="F31" s="30">
        <f>Cert!H30</f>
        <v>0</v>
      </c>
    </row>
    <row r="32" spans="2:6" ht="14.25">
      <c r="B32" s="39">
        <f>Cert!K23</f>
        <v>17</v>
      </c>
      <c r="C32" s="122" t="str">
        <f>Cert!L23</f>
        <v>Producing an audio-visual media product</v>
      </c>
      <c r="D32" s="123"/>
      <c r="E32" s="30">
        <f>IF(Cert!P23=TRUE,"Yes","")</f>
      </c>
      <c r="F32" s="30">
        <f>Cert!Q23</f>
        <v>0</v>
      </c>
    </row>
    <row r="33" spans="2:6" ht="14.25">
      <c r="B33" s="39">
        <f>Cert!K24</f>
        <v>18</v>
      </c>
      <c r="C33" s="122" t="str">
        <f>Cert!L24</f>
        <v>Audio-visual advertising media</v>
      </c>
      <c r="D33" s="123"/>
      <c r="E33" s="30">
        <f>IF(Cert!P24=TRUE,"Yes","")</f>
      </c>
      <c r="F33" s="30">
        <f>Cert!Q24</f>
        <v>0</v>
      </c>
    </row>
    <row r="34" spans="2:6" ht="14.25">
      <c r="B34" s="39">
        <f>Cert!K25</f>
        <v>19</v>
      </c>
      <c r="C34" s="122" t="str">
        <f>Cert!L25</f>
        <v>Planning and pitching an audio media product</v>
      </c>
      <c r="D34" s="123"/>
      <c r="E34" s="30">
        <f>IF(Cert!P25=TRUE,"Yes","")</f>
      </c>
      <c r="F34" s="30">
        <f>Cert!Q25</f>
        <v>0</v>
      </c>
    </row>
    <row r="35" spans="2:6" ht="14.25">
      <c r="B35" s="39">
        <f>Cert!K26</f>
        <v>20</v>
      </c>
      <c r="C35" s="122" t="str">
        <f>Cert!L26</f>
        <v>Producing an audio media product</v>
      </c>
      <c r="D35" s="123"/>
      <c r="E35" s="30">
        <f>IF(Cert!P26=TRUE,"Yes","")</f>
      </c>
      <c r="F35" s="30">
        <f>Cert!Q26</f>
        <v>0</v>
      </c>
    </row>
    <row r="36" spans="2:6" ht="14.25">
      <c r="B36" s="39">
        <f>Cert!K27</f>
        <v>21</v>
      </c>
      <c r="C36" s="122" t="str">
        <f>Cert!L27</f>
        <v>Audio advertising media</v>
      </c>
      <c r="D36" s="123"/>
      <c r="E36" s="30">
        <f>IF(Cert!P27=TRUE,"Yes","")</f>
      </c>
      <c r="F36" s="30">
        <f>Cert!Q27</f>
        <v>0</v>
      </c>
    </row>
    <row r="37" spans="2:6" ht="14.25">
      <c r="B37" s="39">
        <f>Cert!K28</f>
        <v>22</v>
      </c>
      <c r="C37" s="122" t="str">
        <f>Cert!L28</f>
        <v>Production roles in media organisations</v>
      </c>
      <c r="D37" s="123"/>
      <c r="E37" s="30">
        <f>IF(Cert!P28=TRUE,"Yes","")</f>
      </c>
      <c r="F37" s="30">
        <f>Cert!Q28</f>
        <v>0</v>
      </c>
    </row>
    <row r="38" spans="2:6" ht="14.25">
      <c r="B38" s="39">
        <f>Cert!K29</f>
        <v>23</v>
      </c>
      <c r="C38" s="122" t="str">
        <f>Cert!L29</f>
        <v>Planning for media exhibitions or events</v>
      </c>
      <c r="D38" s="123"/>
      <c r="E38" s="30">
        <f>IF(Cert!P29=TRUE,"Yes","")</f>
      </c>
      <c r="F38" s="30">
        <f>Cert!Q29</f>
        <v>0</v>
      </c>
    </row>
    <row r="39" spans="2:6" ht="14.25">
      <c r="B39" s="39">
        <f>Cert!K30</f>
        <v>24</v>
      </c>
      <c r="C39" s="122" t="str">
        <f>Cert!L30</f>
        <v>Preparing for a career in the media industry</v>
      </c>
      <c r="D39" s="123"/>
      <c r="E39" s="30">
        <f>IF(Cert!P30=TRUE,"Yes","")</f>
      </c>
      <c r="F39" s="30">
        <f>Cert!Q30</f>
        <v>0</v>
      </c>
    </row>
    <row r="40" spans="2:6" ht="14.25">
      <c r="B40" s="39">
        <f>Cert!T23</f>
        <v>30</v>
      </c>
      <c r="C40" s="122" t="str">
        <f>Cert!U23</f>
        <v>UK media publishing</v>
      </c>
      <c r="D40" s="123"/>
      <c r="E40" s="30">
        <f>IF(Cert!Y23=TRUE,"Yes","")</f>
      </c>
      <c r="F40" s="30">
        <f>Cert!Z23</f>
        <v>0</v>
      </c>
    </row>
    <row r="41" spans="2:6" ht="14.25">
      <c r="B41" s="39">
        <f>Cert!T24</f>
        <v>31</v>
      </c>
      <c r="C41" s="122" t="str">
        <f>Cert!U24</f>
        <v>Photography for media products</v>
      </c>
      <c r="D41" s="123"/>
      <c r="E41" s="30">
        <f>IF(Cert!Y24=TRUE,"Yes","")</f>
      </c>
      <c r="F41" s="30">
        <f>Cert!Z24</f>
        <v>0</v>
      </c>
    </row>
    <row r="42" spans="2:6" ht="14.25">
      <c r="B42" s="39">
        <f>Cert!T25</f>
        <v>32</v>
      </c>
      <c r="C42" s="122" t="str">
        <f>Cert!U25</f>
        <v>Graphic design for media products</v>
      </c>
      <c r="D42" s="123"/>
      <c r="E42" s="30">
        <f>IF(Cert!Y25=TRUE,"Yes","")</f>
      </c>
      <c r="F42" s="30">
        <f>Cert!Z25</f>
        <v>0</v>
      </c>
    </row>
    <row r="43" spans="2:6" ht="14.25">
      <c r="B43" s="39">
        <f>Cert!T26</f>
        <v>33</v>
      </c>
      <c r="C43" s="122" t="str">
        <f>Cert!U26</f>
        <v>Comics and graphic novels</v>
      </c>
      <c r="D43" s="123"/>
      <c r="E43" s="30">
        <f>IF(Cert!Y26=TRUE,"Yes","")</f>
      </c>
      <c r="F43" s="30">
        <f>Cert!Z26</f>
        <v>0</v>
      </c>
    </row>
    <row r="44" spans="2:6" ht="14.25">
      <c r="B44" s="39">
        <f>Cert!T27</f>
        <v>34</v>
      </c>
      <c r="C44" s="122" t="str">
        <f>Cert!U27</f>
        <v>Web authoring and design</v>
      </c>
      <c r="D44" s="123"/>
      <c r="E44" s="30">
        <f>IF(Cert!Y27=TRUE,"Yes","")</f>
      </c>
      <c r="F44" s="30">
        <f>Cert!Z27</f>
        <v>0</v>
      </c>
    </row>
    <row r="45" spans="2:6" ht="14.25">
      <c r="B45" s="39">
        <f>Cert!T28</f>
        <v>35</v>
      </c>
      <c r="C45" s="122" t="str">
        <f>Cert!U28</f>
        <v>Social media products</v>
      </c>
      <c r="D45" s="123"/>
      <c r="E45" s="30">
        <f>IF(Cert!Y28=TRUE,"Yes","")</f>
      </c>
      <c r="F45" s="30">
        <f>Cert!Z28</f>
        <v>0</v>
      </c>
    </row>
    <row r="46" spans="2:6" ht="14.25">
      <c r="B46" s="39">
        <f>Cert!B34</f>
        <v>40</v>
      </c>
      <c r="C46" s="122" t="str">
        <f>Cert!C34</f>
        <v>UK film studies</v>
      </c>
      <c r="D46" s="123"/>
      <c r="E46" s="30">
        <f>IF(Cert!G34=TRUE,"Yes","")</f>
      </c>
      <c r="F46" s="30">
        <f>Cert!H34</f>
        <v>0</v>
      </c>
    </row>
    <row r="47" spans="2:6" ht="14.25">
      <c r="B47" s="39">
        <f>Cert!B35</f>
        <v>41</v>
      </c>
      <c r="C47" s="122" t="str">
        <f>Cert!C35</f>
        <v>Production and post-production for film</v>
      </c>
      <c r="D47" s="123"/>
      <c r="E47" s="30">
        <f>IF(Cert!G35=TRUE,"Yes","")</f>
      </c>
      <c r="F47" s="30">
        <f>Cert!H35</f>
        <v>0</v>
      </c>
    </row>
    <row r="48" spans="2:6" ht="14.25">
      <c r="B48" s="39">
        <f>Cert!B36</f>
        <v>42</v>
      </c>
      <c r="C48" s="122" t="str">
        <f>Cert!C36</f>
        <v>UK TV broadcasting</v>
      </c>
      <c r="D48" s="123"/>
      <c r="E48" s="30">
        <f>IF(Cert!G36=TRUE,"Yes","")</f>
      </c>
      <c r="F48" s="30">
        <f>Cert!H36</f>
        <v>0</v>
      </c>
    </row>
    <row r="49" spans="2:6" ht="14.25">
      <c r="B49" s="39">
        <f>Cert!B37</f>
        <v>43</v>
      </c>
      <c r="C49" s="122" t="str">
        <f>Cert!C37</f>
        <v>Production and post-production for TV</v>
      </c>
      <c r="D49" s="123"/>
      <c r="E49" s="30">
        <f>IF(Cert!G37=TRUE,"Yes","")</f>
      </c>
      <c r="F49" s="30">
        <f>Cert!H37</f>
        <v>0</v>
      </c>
    </row>
    <row r="50" spans="2:6" ht="14.25">
      <c r="B50" s="39">
        <f>Cert!B38</f>
        <v>44</v>
      </c>
      <c r="C50" s="122" t="str">
        <f>Cert!C38</f>
        <v>Visual effects for TV and film</v>
      </c>
      <c r="D50" s="123"/>
      <c r="E50" s="30">
        <f>IF(Cert!G38=TRUE,"Yes","")</f>
      </c>
      <c r="F50" s="30">
        <f>Cert!H38</f>
        <v>0</v>
      </c>
    </row>
    <row r="51" spans="2:6" ht="14.25">
      <c r="B51" s="39">
        <f>Cert!B39</f>
        <v>45</v>
      </c>
      <c r="C51" s="122" t="str">
        <f>Cert!C39</f>
        <v>Special effects for TV and film</v>
      </c>
      <c r="D51" s="123"/>
      <c r="E51" s="30">
        <f>IF(Cert!G39=TRUE,"Yes","")</f>
      </c>
      <c r="F51" s="30">
        <f>Cert!H39</f>
        <v>0</v>
      </c>
    </row>
    <row r="52" spans="2:6" ht="14.25">
      <c r="B52" s="39">
        <f>Cert!B40</f>
        <v>46</v>
      </c>
      <c r="C52" s="122" t="str">
        <f>Cert!C40</f>
        <v>Audio-visual promos</v>
      </c>
      <c r="D52" s="123"/>
      <c r="E52" s="30">
        <f>IF(Cert!G40=TRUE,"Yes","")</f>
      </c>
      <c r="F52" s="30">
        <f>Cert!H40</f>
        <v>0</v>
      </c>
    </row>
    <row r="53" spans="2:6" ht="14.25">
      <c r="B53" s="39">
        <f>Cert!B41</f>
        <v>47</v>
      </c>
      <c r="C53" s="122" t="str">
        <f>Cert!C41</f>
        <v>Acting for screen</v>
      </c>
      <c r="D53" s="123"/>
      <c r="E53" s="30">
        <f>IF(Cert!G41=TRUE,"Yes","")</f>
      </c>
      <c r="F53" s="30">
        <f>Cert!H41</f>
        <v>0</v>
      </c>
    </row>
    <row r="54" spans="2:6" ht="14.25">
      <c r="B54" s="39">
        <f>Cert!K34</f>
        <v>50</v>
      </c>
      <c r="C54" s="122" t="str">
        <f>Cert!L34</f>
        <v>Sound for media products</v>
      </c>
      <c r="D54" s="123"/>
      <c r="E54" s="30">
        <f>IF(Cert!P34=TRUE,"Yes","")</f>
      </c>
      <c r="F54" s="30">
        <f>Cert!Q34</f>
        <v>0</v>
      </c>
    </row>
    <row r="55" spans="2:6" ht="14.25">
      <c r="B55" s="39">
        <f>Cert!K35</f>
        <v>51</v>
      </c>
      <c r="C55" s="122" t="str">
        <f>Cert!L35</f>
        <v>UK music studies</v>
      </c>
      <c r="D55" s="123"/>
      <c r="E55" s="30">
        <f>IF(Cert!P35=TRUE,"Yes","")</f>
      </c>
      <c r="F55" s="30">
        <f>Cert!Q35</f>
        <v>0</v>
      </c>
    </row>
    <row r="56" spans="2:6" ht="14.25">
      <c r="B56" s="39">
        <f>Cert!K36</f>
        <v>52</v>
      </c>
      <c r="C56" s="122" t="str">
        <f>Cert!L36</f>
        <v>Music technology, recording and production</v>
      </c>
      <c r="D56" s="123"/>
      <c r="E56" s="30">
        <f>IF(Cert!P36=TRUE,"Yes","")</f>
      </c>
      <c r="F56" s="30">
        <f>Cert!Q36</f>
        <v>0</v>
      </c>
    </row>
    <row r="57" spans="2:6" ht="14.25">
      <c r="B57" s="39">
        <f>Cert!K37</f>
        <v>53</v>
      </c>
      <c r="C57" s="122" t="str">
        <f>Cert!L37</f>
        <v>UK radio broadcasting</v>
      </c>
      <c r="D57" s="123"/>
      <c r="E57" s="30">
        <f>IF(Cert!P37=TRUE,"Yes","")</f>
      </c>
      <c r="F57" s="30">
        <f>Cert!Q37</f>
        <v>0</v>
      </c>
    </row>
    <row r="58" spans="2:6" ht="14.25">
      <c r="B58" s="39">
        <f>Cert!K38</f>
        <v>54</v>
      </c>
      <c r="C58" s="122" t="str">
        <f>Cert!L38</f>
        <v>Radio drama production</v>
      </c>
      <c r="D58" s="123"/>
      <c r="E58" s="30">
        <f>IF(Cert!P38=TRUE,"Yes","")</f>
      </c>
      <c r="F58" s="30">
        <f>Cert!Q38</f>
        <v>0</v>
      </c>
    </row>
    <row r="59" spans="2:6" ht="14.25">
      <c r="B59" s="39">
        <f>Cert!K39</f>
        <v>55</v>
      </c>
      <c r="C59" s="122" t="str">
        <f>Cert!L39</f>
        <v>Talk and music radio production</v>
      </c>
      <c r="D59" s="123"/>
      <c r="E59" s="30">
        <f>IF(Cert!P39=TRUE,"Yes","")</f>
      </c>
      <c r="F59" s="30">
        <f>Cert!Q39</f>
        <v>0</v>
      </c>
    </row>
    <row r="60" spans="2:6" ht="14.25">
      <c r="B60" s="39">
        <f>Cert!T34</f>
        <v>60</v>
      </c>
      <c r="C60" s="122" t="str">
        <f>Cert!U34</f>
        <v>Games industry</v>
      </c>
      <c r="D60" s="123"/>
      <c r="E60" s="30">
        <f>IF(Cert!Y34=TRUE,"Yes","")</f>
      </c>
      <c r="F60" s="30">
        <f>Cert!Z34</f>
        <v>0</v>
      </c>
    </row>
    <row r="61" spans="2:6" ht="14.25">
      <c r="B61" s="39">
        <f>Cert!T35</f>
        <v>61</v>
      </c>
      <c r="C61" s="122" t="str">
        <f>Cert!U35</f>
        <v>Animation studies</v>
      </c>
      <c r="D61" s="123"/>
      <c r="E61" s="30">
        <f>IF(Cert!Y35=TRUE,"Yes","")</f>
      </c>
      <c r="F61" s="30">
        <f>Cert!Z35</f>
        <v>0</v>
      </c>
    </row>
    <row r="62" spans="2:6" ht="14.25">
      <c r="B62" s="39">
        <f>Cert!T36</f>
        <v>62</v>
      </c>
      <c r="C62" s="122" t="str">
        <f>Cert!U36</f>
        <v>3D modelled environments for games and animation</v>
      </c>
      <c r="D62" s="123"/>
      <c r="E62" s="30">
        <f>IF(Cert!Y36=TRUE,"Yes","")</f>
      </c>
      <c r="F62" s="30">
        <f>Cert!Z36</f>
        <v>0</v>
      </c>
    </row>
    <row r="63" spans="2:6" ht="14.25">
      <c r="B63" s="39">
        <f>Cert!T37</f>
        <v>63</v>
      </c>
      <c r="C63" s="122" t="str">
        <f>Cert!U37</f>
        <v>3D character modelling for games and animation</v>
      </c>
      <c r="D63" s="123"/>
      <c r="E63" s="30">
        <f>IF(Cert!Y37=TRUE,"Yes","")</f>
      </c>
      <c r="F63" s="30">
        <f>Cert!Z37</f>
        <v>0</v>
      </c>
    </row>
    <row r="64" spans="2:6" ht="14.25">
      <c r="B64" s="39">
        <f>Cert!T38</f>
        <v>65</v>
      </c>
      <c r="C64" s="122" t="str">
        <f>Cert!U38</f>
        <v>Games production</v>
      </c>
      <c r="D64" s="123"/>
      <c r="E64" s="30">
        <f>IF(Cert!Y38=TRUE,"Yes","")</f>
      </c>
      <c r="F64" s="30">
        <f>Cert!Z38</f>
        <v>0</v>
      </c>
    </row>
    <row r="65" spans="2:6" ht="14.25">
      <c r="B65" s="39">
        <f>Cert!T39</f>
        <v>66</v>
      </c>
      <c r="C65" s="122" t="str">
        <f>Cert!U39</f>
        <v>Animation production</v>
      </c>
      <c r="D65" s="123"/>
      <c r="E65" s="30">
        <f>IF(Cert!Y39=TRUE,"Yes","")</f>
      </c>
      <c r="F65" s="30">
        <f>Cert!Z39</f>
        <v>0</v>
      </c>
    </row>
    <row r="66" spans="2:6" ht="14.25">
      <c r="B66" s="39">
        <f>Cert!T40</f>
        <v>0</v>
      </c>
      <c r="C66" s="124">
        <f>Cert!U40</f>
        <v>0</v>
      </c>
      <c r="D66" s="124"/>
      <c r="E66" s="30">
        <f>IF(Cert!Y40=TRUE,"Yes","")</f>
      </c>
      <c r="F66" s="30">
        <f>Cert!Z40</f>
        <v>0</v>
      </c>
    </row>
    <row r="67" spans="2:6" ht="14.25">
      <c r="B67" s="13">
        <f>Cert!T41</f>
        <v>0</v>
      </c>
      <c r="D67" s="125" t="s">
        <v>24</v>
      </c>
      <c r="E67" s="125"/>
      <c r="F67" s="21">
        <f>SUM(F24:F66)</f>
        <v>10</v>
      </c>
    </row>
  </sheetData>
  <sheetProtection password="CDC8" sheet="1" objects="1" scenarios="1" selectLockedCells="1"/>
  <mergeCells count="51">
    <mergeCell ref="C9:F9"/>
    <mergeCell ref="E11:F11"/>
    <mergeCell ref="E10:F10"/>
    <mergeCell ref="C54:D54"/>
    <mergeCell ref="C49:D49"/>
    <mergeCell ref="C23:D23"/>
    <mergeCell ref="C50:D50"/>
    <mergeCell ref="D13:F13"/>
    <mergeCell ref="C28:D28"/>
    <mergeCell ref="C29:D29"/>
    <mergeCell ref="C65:D65"/>
    <mergeCell ref="C66:D66"/>
    <mergeCell ref="D15:F15"/>
    <mergeCell ref="C56:D56"/>
    <mergeCell ref="C55:D55"/>
    <mergeCell ref="D17:F17"/>
    <mergeCell ref="C24:D24"/>
    <mergeCell ref="C25:D25"/>
    <mergeCell ref="C26:D26"/>
    <mergeCell ref="C27:D27"/>
    <mergeCell ref="C40:D40"/>
    <mergeCell ref="C41:D41"/>
    <mergeCell ref="C38:D38"/>
    <mergeCell ref="C39:D39"/>
    <mergeCell ref="D67:E67"/>
    <mergeCell ref="C61:D61"/>
    <mergeCell ref="C60:D60"/>
    <mergeCell ref="C62:D62"/>
    <mergeCell ref="C63:D63"/>
    <mergeCell ref="C64:D64"/>
    <mergeCell ref="C30:D30"/>
    <mergeCell ref="C31:D31"/>
    <mergeCell ref="C32:D32"/>
    <mergeCell ref="C33:D33"/>
    <mergeCell ref="C36:D36"/>
    <mergeCell ref="C37:D37"/>
    <mergeCell ref="C34:D34"/>
    <mergeCell ref="C35:D35"/>
    <mergeCell ref="C59:D59"/>
    <mergeCell ref="C58:D58"/>
    <mergeCell ref="C57:D57"/>
    <mergeCell ref="C43:D43"/>
    <mergeCell ref="C46:D46"/>
    <mergeCell ref="C48:D48"/>
    <mergeCell ref="C47:D47"/>
    <mergeCell ref="C51:D51"/>
    <mergeCell ref="C52:D52"/>
    <mergeCell ref="C53:D53"/>
    <mergeCell ref="C44:D44"/>
    <mergeCell ref="C45:D45"/>
    <mergeCell ref="C42:D42"/>
  </mergeCells>
  <conditionalFormatting sqref="E66:F66 F58:F65">
    <cfRule type="expression" priority="3" dxfId="1" stopIfTrue="1">
      <formula>$D$17="OCR Level 1 / Level 2 Cambridge National Award ICT"</formula>
    </cfRule>
  </conditionalFormatting>
  <conditionalFormatting sqref="F24 F26:F57">
    <cfRule type="cellIs" priority="1" dxfId="0" operator="equal" stopIfTrue="1">
      <formula>0</formula>
    </cfRule>
  </conditionalFormatting>
  <printOptions horizontalCentered="1"/>
  <pageMargins left="0.7086614173228347" right="0.7086614173228347" top="0.5118110236220472" bottom="0.7480314960629921" header="0.31496062992125984" footer="0.31496062992125984"/>
  <pageSetup fitToHeight="1" fitToWidth="1" horizontalDpi="300" verticalDpi="300"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Jackson</dc:creator>
  <cp:keywords/>
  <dc:description/>
  <cp:lastModifiedBy>Rachel Davis</cp:lastModifiedBy>
  <cp:lastPrinted>2012-06-11T12:07:39Z</cp:lastPrinted>
  <dcterms:created xsi:type="dcterms:W3CDTF">2011-07-22T07:10:10Z</dcterms:created>
  <dcterms:modified xsi:type="dcterms:W3CDTF">2013-12-06T15:00:19Z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