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tables/table13.xml" ContentType="application/vnd.openxmlformats-officedocument.spreadsheetml.table+xml"/>
  <Override PartName="/xl/comments13.xml" ContentType="application/vnd.openxmlformats-officedocument.spreadsheetml.comments+xml"/>
  <Override PartName="/xl/tables/table14.xml" ContentType="application/vnd.openxmlformats-officedocument.spreadsheetml.table+xml"/>
  <Override PartName="/xl/comments14.xml" ContentType="application/vnd.openxmlformats-officedocument.spreadsheetml.comments+xml"/>
  <Override PartName="/xl/tables/table15.xml" ContentType="application/vnd.openxmlformats-officedocument.spreadsheetml.table+xml"/>
  <Override PartName="/xl/comments15.xml" ContentType="application/vnd.openxmlformats-officedocument.spreadsheetml.comments+xml"/>
  <Override PartName="/xl/tables/table16.xml" ContentType="application/vnd.openxmlformats-officedocument.spreadsheetml.table+xml"/>
  <Override PartName="/xl/comments16.xml" ContentType="application/vnd.openxmlformats-officedocument.spreadsheetml.comments+xml"/>
  <Override PartName="/xl/tables/table17.xml" ContentType="application/vnd.openxmlformats-officedocument.spreadsheetml.table+xml"/>
  <Override PartName="/xl/comments17.xml" ContentType="application/vnd.openxmlformats-officedocument.spreadsheetml.comments+xml"/>
  <Override PartName="/xl/tables/table18.xml" ContentType="application/vnd.openxmlformats-officedocument.spreadsheetml.table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betts\Desktop\Coronavirus\"/>
    </mc:Choice>
  </mc:AlternateContent>
  <xr:revisionPtr revIDLastSave="0" documentId="8_{EF1D9BCA-81D1-40DC-AA23-39B239902BA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mp 1" sheetId="33" r:id="rId1"/>
    <sheet name="Comp 2" sheetId="32" r:id="rId2"/>
    <sheet name="Comp 3" sheetId="31" r:id="rId3"/>
    <sheet name="Comp 4" sheetId="30" r:id="rId4"/>
    <sheet name="Comp 5" sheetId="29" r:id="rId5"/>
    <sheet name="Comp 6" sheetId="28" r:id="rId6"/>
    <sheet name="Comp 7" sheetId="27" r:id="rId7"/>
    <sheet name="Comp 8" sheetId="26" r:id="rId8"/>
    <sheet name="Comp 9" sheetId="25" r:id="rId9"/>
    <sheet name="Comp 10" sheetId="24" r:id="rId10"/>
    <sheet name="Comp 11" sheetId="23" r:id="rId11"/>
    <sheet name="Comp 12" sheetId="22" r:id="rId12"/>
    <sheet name="Comp 13" sheetId="21" r:id="rId13"/>
    <sheet name="Comp 14" sheetId="15" r:id="rId14"/>
    <sheet name="Comp 15" sheetId="20" r:id="rId15"/>
    <sheet name="Comp 16" sheetId="18" r:id="rId16"/>
    <sheet name="Comp 17" sheetId="19" r:id="rId17"/>
    <sheet name="Comp 18" sheetId="16" r:id="rId18"/>
    <sheet name="drop downs" sheetId="2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33" l="1"/>
  <c r="G5" i="33"/>
  <c r="F5" i="33"/>
  <c r="E5" i="33"/>
  <c r="D5" i="33"/>
  <c r="C5" i="33"/>
  <c r="C3" i="33"/>
  <c r="H5" i="32"/>
  <c r="G5" i="32"/>
  <c r="F5" i="32"/>
  <c r="E5" i="32"/>
  <c r="D5" i="32"/>
  <c r="C5" i="32"/>
  <c r="C3" i="32"/>
  <c r="H5" i="31"/>
  <c r="G5" i="31"/>
  <c r="F5" i="31"/>
  <c r="E5" i="31"/>
  <c r="D5" i="31"/>
  <c r="C5" i="31"/>
  <c r="C3" i="31"/>
  <c r="H5" i="30"/>
  <c r="G5" i="30"/>
  <c r="F5" i="30"/>
  <c r="E5" i="30"/>
  <c r="D5" i="30"/>
  <c r="C5" i="30"/>
  <c r="C3" i="30"/>
  <c r="H5" i="29"/>
  <c r="G5" i="29"/>
  <c r="F5" i="29"/>
  <c r="E5" i="29"/>
  <c r="D5" i="29"/>
  <c r="C5" i="29"/>
  <c r="C3" i="29"/>
  <c r="H5" i="28"/>
  <c r="G5" i="28"/>
  <c r="F5" i="28"/>
  <c r="E5" i="28"/>
  <c r="D5" i="28"/>
  <c r="C5" i="28"/>
  <c r="C3" i="28"/>
  <c r="H5" i="27"/>
  <c r="G5" i="27"/>
  <c r="F5" i="27"/>
  <c r="E5" i="27"/>
  <c r="D5" i="27"/>
  <c r="C5" i="27"/>
  <c r="C3" i="27"/>
  <c r="H5" i="26"/>
  <c r="G5" i="26"/>
  <c r="F5" i="26"/>
  <c r="E5" i="26"/>
  <c r="D5" i="26"/>
  <c r="C5" i="26"/>
  <c r="C3" i="26"/>
  <c r="H5" i="25"/>
  <c r="G5" i="25"/>
  <c r="F5" i="25"/>
  <c r="E5" i="25"/>
  <c r="D5" i="25"/>
  <c r="C5" i="25"/>
  <c r="C3" i="25"/>
  <c r="H5" i="24"/>
  <c r="G5" i="24"/>
  <c r="F5" i="24"/>
  <c r="E5" i="24"/>
  <c r="D5" i="24"/>
  <c r="C5" i="24"/>
  <c r="C3" i="24"/>
  <c r="H5" i="23"/>
  <c r="G5" i="23"/>
  <c r="F5" i="23"/>
  <c r="E5" i="23"/>
  <c r="D5" i="23"/>
  <c r="C5" i="23"/>
  <c r="C3" i="23"/>
  <c r="H5" i="22"/>
  <c r="G5" i="22"/>
  <c r="F5" i="22"/>
  <c r="E5" i="22"/>
  <c r="D5" i="22"/>
  <c r="C5" i="22"/>
  <c r="C3" i="22"/>
  <c r="H5" i="21"/>
  <c r="G5" i="21"/>
  <c r="F5" i="21"/>
  <c r="E5" i="21"/>
  <c r="D5" i="21"/>
  <c r="C5" i="21"/>
  <c r="C3" i="21"/>
  <c r="H5" i="20"/>
  <c r="G5" i="20"/>
  <c r="F5" i="20"/>
  <c r="E5" i="20"/>
  <c r="D5" i="20"/>
  <c r="C5" i="20"/>
  <c r="C3" i="20"/>
  <c r="H5" i="19"/>
  <c r="G5" i="19"/>
  <c r="F5" i="19"/>
  <c r="E5" i="19"/>
  <c r="D5" i="19"/>
  <c r="C5" i="19"/>
  <c r="C3" i="19"/>
  <c r="H5" i="18"/>
  <c r="G5" i="18"/>
  <c r="F5" i="18"/>
  <c r="E5" i="18"/>
  <c r="D5" i="18"/>
  <c r="C5" i="18"/>
  <c r="C3" i="18"/>
  <c r="H5" i="16" l="1"/>
  <c r="G5" i="16"/>
  <c r="F5" i="16"/>
  <c r="E5" i="16"/>
  <c r="D5" i="16"/>
  <c r="C5" i="16"/>
  <c r="C3" i="16"/>
  <c r="D5" i="15" l="1"/>
  <c r="E5" i="15"/>
  <c r="F5" i="15"/>
  <c r="G5" i="15"/>
  <c r="H5" i="15"/>
  <c r="C5" i="15"/>
  <c r="C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0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0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1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1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1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2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2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2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3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3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3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4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4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4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5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5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5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6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6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6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6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7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7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7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7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7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8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8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8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8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9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9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9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9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A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A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A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A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A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B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B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B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B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B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C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C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C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C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C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D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D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D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D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D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D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E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E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E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E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E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0F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0F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0F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0F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0F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0F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10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10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10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10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10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Barrott</author>
  </authors>
  <commentList>
    <comment ref="C7" authorId="0" shapeId="0" xr:uid="{00000000-0006-0000-1100-000001000000}">
      <text>
        <r>
          <rPr>
            <sz val="9"/>
            <color indexed="81"/>
            <rFont val="Tahoma"/>
            <family val="2"/>
          </rPr>
          <t xml:space="preserve">These include previous attempts at the live exam (based on feedback previously supplied by OCR). </t>
        </r>
      </text>
    </comment>
    <comment ref="D7" authorId="0" shapeId="0" xr:uid="{00000000-0006-0000-1100-000002000000}">
      <text>
        <r>
          <rPr>
            <sz val="9"/>
            <color indexed="81"/>
            <rFont val="Tahoma"/>
            <family val="2"/>
          </rPr>
          <t>These include B. Previous centre-marked attempts at Functional Skills practice tests.</t>
        </r>
      </text>
    </comment>
    <comment ref="E7" authorId="0" shapeId="0" xr:uid="{00000000-0006-0000-1100-000003000000}">
      <text>
        <r>
          <rPr>
            <sz val="9"/>
            <color indexed="81"/>
            <rFont val="Tahoma"/>
            <family val="2"/>
          </rPr>
          <t xml:space="preserve">These include formative assessment results. Formative assessment is defined as assessment undertaken to check learning has taken place and assess progress towards the FS level. This can be centre-devised or a commercially-available product. This does not include initial and diagnostic assessment (see F below). </t>
        </r>
      </text>
    </comment>
    <comment ref="F7" authorId="0" shapeId="0" xr:uid="{00000000-0006-0000-1100-000004000000}">
      <text>
        <r>
          <rPr>
            <sz val="9"/>
            <color indexed="81"/>
            <rFont val="Tahoma"/>
            <family val="2"/>
          </rPr>
          <t>This includes any other work which the candidate has completed towards the qualification (such as work they have done in class or at home independently</t>
        </r>
      </text>
    </comment>
    <comment ref="G7" authorId="0" shapeId="0" xr:uid="{00000000-0006-0000-1100-000005000000}">
      <text>
        <r>
          <rPr>
            <sz val="9"/>
            <color indexed="81"/>
            <rFont val="Tahoma"/>
            <family val="2"/>
          </rPr>
          <t>This includes candidate work demonstrating the skills assessed by FS qualifications that has been completed in support of another qualification learning aim</t>
        </r>
      </text>
    </comment>
    <comment ref="H7" authorId="0" shapeId="0" xr:uid="{00000000-0006-0000-1100-000006000000}">
      <text>
        <r>
          <rPr>
            <sz val="9"/>
            <color indexed="81"/>
            <rFont val="Tahoma"/>
            <family val="2"/>
          </rPr>
          <t xml:space="preserve">Results of initial and diagnostic assessment can be used but only in the following ways:
• As a benchmark to gauge progress made towards the component requirements by the candidate.
• Where it provides evidence that the candidate had already met one or more of the component’s assessed requirements when the initial / diagnostic assessment was taken.
</t>
        </r>
      </text>
    </comment>
  </commentList>
</comments>
</file>

<file path=xl/sharedStrings.xml><?xml version="1.0" encoding="utf-8"?>
<sst xmlns="http://schemas.openxmlformats.org/spreadsheetml/2006/main" count="309" uniqueCount="37">
  <si>
    <t>Candidate Number</t>
  </si>
  <si>
    <t>Qualification</t>
  </si>
  <si>
    <t>Component</t>
  </si>
  <si>
    <t>Centre Number</t>
  </si>
  <si>
    <t>Type A</t>
  </si>
  <si>
    <t xml:space="preserve">Type B </t>
  </si>
  <si>
    <t>Type C</t>
  </si>
  <si>
    <t xml:space="preserve">Type D  </t>
  </si>
  <si>
    <t xml:space="preserve">Type E </t>
  </si>
  <si>
    <t>Legacy</t>
  </si>
  <si>
    <t>Reformed</t>
  </si>
  <si>
    <t>Qual drop down</t>
  </si>
  <si>
    <t>Component drop down</t>
  </si>
  <si>
    <t>Type F (supporting only)</t>
  </si>
  <si>
    <t>Use a separate tab for each component</t>
  </si>
  <si>
    <t>Overall count of evidence by type:</t>
  </si>
  <si>
    <t>Total number of candidate grades submitted</t>
  </si>
  <si>
    <t>Level 1 English SLC</t>
  </si>
  <si>
    <t>Level 2 English  SLC</t>
  </si>
  <si>
    <t>EL1 English Writing</t>
  </si>
  <si>
    <t>EL1 English Reading</t>
  </si>
  <si>
    <t>EL2 English Reading</t>
  </si>
  <si>
    <t>EL2 English Writing</t>
  </si>
  <si>
    <t>EL2 English SLC</t>
  </si>
  <si>
    <t>EL1 English SLC</t>
  </si>
  <si>
    <t>EL3 English Reading</t>
  </si>
  <si>
    <t>EL3 English Writing</t>
  </si>
  <si>
    <t>EL3 English SLC</t>
  </si>
  <si>
    <t>EL1 Maths</t>
  </si>
  <si>
    <t>EL2 Maths</t>
  </si>
  <si>
    <t>EL3 Maths</t>
  </si>
  <si>
    <t>EL1 ICT</t>
  </si>
  <si>
    <t>EL2 ICT</t>
  </si>
  <si>
    <t>EL3 ICT</t>
  </si>
  <si>
    <r>
      <t xml:space="preserve">Functional Skills Centre Assessment Grade Submission Form (MODERATED COMPONENTS) - </t>
    </r>
    <r>
      <rPr>
        <b/>
        <sz val="11"/>
        <color rgb="FF0070C0"/>
        <rFont val="Calibri"/>
        <family val="2"/>
        <scheme val="minor"/>
      </rPr>
      <t>refer to the Centre Guidance before completing</t>
    </r>
  </si>
  <si>
    <r>
      <t xml:space="preserve">Evidence considered in the judgement 
</t>
    </r>
    <r>
      <rPr>
        <b/>
        <sz val="11"/>
        <color rgb="FFFF0000"/>
        <rFont val="Calibri"/>
        <family val="2"/>
        <scheme val="minor"/>
      </rPr>
      <t>(put Y for each type used for that candidate; leave blank if not applicable)</t>
    </r>
  </si>
  <si>
    <r>
      <t xml:space="preserve">Candidate Name 
</t>
    </r>
    <r>
      <rPr>
        <b/>
        <sz val="11"/>
        <color rgb="FF0070C0"/>
        <rFont val="Calibri"/>
        <family val="2"/>
        <scheme val="minor"/>
      </rPr>
      <t>(only submit candidates who you believe would have Passed)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</si>
</sst>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0" xfId="0" applyAlignment="1">
      <alignment horizontal="left"/>
    </xf>
    <xf numFmtId="0" fontId="4" fillId="0" borderId="6" xfId="0" applyFont="1" applyFill="1" applyBorder="1"/>
    <xf numFmtId="0" fontId="5" fillId="0" borderId="0" xfId="0" applyFont="1" applyFill="1"/>
    <xf numFmtId="0" fontId="0" fillId="4" borderId="2" xfId="0" applyFill="1" applyBorder="1"/>
    <xf numFmtId="0" fontId="1" fillId="5" borderId="2" xfId="0" applyFont="1" applyFill="1" applyBorder="1"/>
    <xf numFmtId="0" fontId="1" fillId="0" borderId="6" xfId="0" applyFont="1" applyBorder="1"/>
    <xf numFmtId="0" fontId="0" fillId="0" borderId="0" xfId="0" applyFill="1" applyBorder="1"/>
    <xf numFmtId="0" fontId="0" fillId="4" borderId="2" xfId="0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3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198"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</border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0000000}" name="Table136781013161820" displayName="Table136781013161820" ref="A7:H315" totalsRowShown="0" headerRowDxfId="197" dataDxfId="196" tableBorderDxfId="195">
  <autoFilter ref="A7:H315" xr:uid="{00000000-0009-0000-0100-000013000000}"/>
  <tableColumns count="8">
    <tableColumn id="1" xr3:uid="{00000000-0010-0000-0000-000001000000}" name="Candidate Number" dataDxfId="194"/>
    <tableColumn id="2" xr3:uid="{00000000-0010-0000-0000-000002000000}" name="Candidate Name _x000a_(only submit candidates who you believe would have Passed)" dataDxfId="193"/>
    <tableColumn id="4" xr3:uid="{00000000-0010-0000-0000-000004000000}" name="Type A" dataDxfId="192"/>
    <tableColumn id="5" xr3:uid="{00000000-0010-0000-0000-000005000000}" name="Type B " dataDxfId="191"/>
    <tableColumn id="6" xr3:uid="{00000000-0010-0000-0000-000006000000}" name="Type C" dataDxfId="190"/>
    <tableColumn id="7" xr3:uid="{00000000-0010-0000-0000-000007000000}" name="Type D  " dataDxfId="189"/>
    <tableColumn id="8" xr3:uid="{00000000-0010-0000-0000-000008000000}" name="Type E " dataDxfId="188"/>
    <tableColumn id="9" xr3:uid="{00000000-0010-0000-0000-000009000000}" name="Type F (supporting only)" dataDxfId="18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le13678234711141719" displayName="Table13678234711141719" ref="A7:H315" totalsRowShown="0" headerRowDxfId="186" dataDxfId="185" tableBorderDxfId="184">
  <autoFilter ref="A7:H315" xr:uid="{00000000-0009-0000-0100-000012000000}"/>
  <tableColumns count="8">
    <tableColumn id="1" xr3:uid="{00000000-0010-0000-0100-000001000000}" name="Candidate Number" dataDxfId="183"/>
    <tableColumn id="2" xr3:uid="{00000000-0010-0000-0100-000002000000}" name="Candidate Name _x000a_(only submit candidates who you believe would have Passed)" dataDxfId="182"/>
    <tableColumn id="4" xr3:uid="{00000000-0010-0000-0100-000004000000}" name="Type A" dataDxfId="181"/>
    <tableColumn id="5" xr3:uid="{00000000-0010-0000-0100-000005000000}" name="Type B " dataDxfId="180"/>
    <tableColumn id="6" xr3:uid="{00000000-0010-0000-0100-000006000000}" name="Type C" dataDxfId="179"/>
    <tableColumn id="7" xr3:uid="{00000000-0010-0000-0100-000007000000}" name="Type D  " dataDxfId="178"/>
    <tableColumn id="8" xr3:uid="{00000000-0010-0000-0100-000008000000}" name="Type E " dataDxfId="177"/>
    <tableColumn id="9" xr3:uid="{00000000-0010-0000-0100-000009000000}" name="Type F (supporting only)" dataDxfId="17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le1367810131618" displayName="Table1367810131618" ref="A7:H315" totalsRowShown="0" headerRowDxfId="175" dataDxfId="174" tableBorderDxfId="173">
  <autoFilter ref="A7:H315" xr:uid="{00000000-0009-0000-0100-000011000000}"/>
  <tableColumns count="8">
    <tableColumn id="1" xr3:uid="{00000000-0010-0000-0200-000001000000}" name="Candidate Number" dataDxfId="172"/>
    <tableColumn id="2" xr3:uid="{00000000-0010-0000-0200-000002000000}" name="Candidate Name _x000a_(only submit candidates who you believe would have Passed)" dataDxfId="171"/>
    <tableColumn id="4" xr3:uid="{00000000-0010-0000-0200-000004000000}" name="Type A" dataDxfId="170"/>
    <tableColumn id="5" xr3:uid="{00000000-0010-0000-0200-000005000000}" name="Type B " dataDxfId="169"/>
    <tableColumn id="6" xr3:uid="{00000000-0010-0000-0200-000006000000}" name="Type C" dataDxfId="168"/>
    <tableColumn id="7" xr3:uid="{00000000-0010-0000-0200-000007000000}" name="Type D  " dataDxfId="167"/>
    <tableColumn id="8" xr3:uid="{00000000-0010-0000-0200-000008000000}" name="Type E " dataDxfId="166"/>
    <tableColumn id="9" xr3:uid="{00000000-0010-0000-0200-000009000000}" name="Type F (supporting only)" dataDxfId="16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e136782347111417" displayName="Table136782347111417" ref="A7:H315" totalsRowShown="0" headerRowDxfId="164" dataDxfId="163" tableBorderDxfId="162">
  <autoFilter ref="A7:H315" xr:uid="{00000000-0009-0000-0100-000010000000}"/>
  <tableColumns count="8">
    <tableColumn id="1" xr3:uid="{00000000-0010-0000-0300-000001000000}" name="Candidate Number" dataDxfId="161"/>
    <tableColumn id="2" xr3:uid="{00000000-0010-0000-0300-000002000000}" name="Candidate Name _x000a_(only submit candidates who you believe would have Passed)" dataDxfId="160"/>
    <tableColumn id="4" xr3:uid="{00000000-0010-0000-0300-000004000000}" name="Type A" dataDxfId="159"/>
    <tableColumn id="5" xr3:uid="{00000000-0010-0000-0300-000005000000}" name="Type B " dataDxfId="158"/>
    <tableColumn id="6" xr3:uid="{00000000-0010-0000-0300-000006000000}" name="Type C" dataDxfId="157"/>
    <tableColumn id="7" xr3:uid="{00000000-0010-0000-0300-000007000000}" name="Type D  " dataDxfId="156"/>
    <tableColumn id="8" xr3:uid="{00000000-0010-0000-0300-000008000000}" name="Type E " dataDxfId="155"/>
    <tableColumn id="9" xr3:uid="{00000000-0010-0000-0300-000009000000}" name="Type F (supporting only)" dataDxfId="15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13678101316" displayName="Table13678101316" ref="A7:H315" totalsRowShown="0" headerRowDxfId="153" dataDxfId="152" tableBorderDxfId="151">
  <autoFilter ref="A7:H315" xr:uid="{00000000-0009-0000-0100-00000F000000}"/>
  <tableColumns count="8">
    <tableColumn id="1" xr3:uid="{00000000-0010-0000-0400-000001000000}" name="Candidate Number" dataDxfId="150"/>
    <tableColumn id="2" xr3:uid="{00000000-0010-0000-0400-000002000000}" name="Candidate Name _x000a_(only submit candidates who you believe would have Passed)" dataDxfId="149"/>
    <tableColumn id="4" xr3:uid="{00000000-0010-0000-0400-000004000000}" name="Type A" dataDxfId="148"/>
    <tableColumn id="5" xr3:uid="{00000000-0010-0000-0400-000005000000}" name="Type B " dataDxfId="147"/>
    <tableColumn id="6" xr3:uid="{00000000-0010-0000-0400-000006000000}" name="Type C" dataDxfId="146"/>
    <tableColumn id="7" xr3:uid="{00000000-0010-0000-0400-000007000000}" name="Type D  " dataDxfId="145"/>
    <tableColumn id="8" xr3:uid="{00000000-0010-0000-0400-000008000000}" name="Type E " dataDxfId="144"/>
    <tableColumn id="9" xr3:uid="{00000000-0010-0000-0400-000009000000}" name="Type F (supporting only)" dataDxfId="14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13678235691215" displayName="Table13678235691215" ref="A7:H315" totalsRowShown="0" headerRowDxfId="142" dataDxfId="141" tableBorderDxfId="140">
  <autoFilter ref="A7:H315" xr:uid="{00000000-0009-0000-0100-00000E000000}"/>
  <tableColumns count="8">
    <tableColumn id="1" xr3:uid="{00000000-0010-0000-0500-000001000000}" name="Candidate Number" dataDxfId="139"/>
    <tableColumn id="2" xr3:uid="{00000000-0010-0000-0500-000002000000}" name="Candidate Name _x000a_(only submit candidates who you believe would have Passed)" dataDxfId="138"/>
    <tableColumn id="4" xr3:uid="{00000000-0010-0000-0500-000004000000}" name="Type A" dataDxfId="137"/>
    <tableColumn id="5" xr3:uid="{00000000-0010-0000-0500-000005000000}" name="Type B " dataDxfId="136"/>
    <tableColumn id="6" xr3:uid="{00000000-0010-0000-0500-000006000000}" name="Type C" dataDxfId="135"/>
    <tableColumn id="7" xr3:uid="{00000000-0010-0000-0500-000007000000}" name="Type D  " dataDxfId="134"/>
    <tableColumn id="8" xr3:uid="{00000000-0010-0000-0500-000008000000}" name="Type E " dataDxfId="133"/>
    <tableColumn id="9" xr3:uid="{00000000-0010-0000-0500-000009000000}" name="Type F (supporting only)" dataDxfId="13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1367823471114" displayName="Table1367823471114" ref="A7:H315" totalsRowShown="0" headerRowDxfId="131" dataDxfId="130" tableBorderDxfId="129">
  <autoFilter ref="A7:H315" xr:uid="{00000000-0009-0000-0100-00000D000000}"/>
  <tableColumns count="8">
    <tableColumn id="1" xr3:uid="{00000000-0010-0000-0600-000001000000}" name="Candidate Number" dataDxfId="128"/>
    <tableColumn id="2" xr3:uid="{00000000-0010-0000-0600-000002000000}" name="Candidate Name _x000a_(only submit candidates who you believe would have Passed)" dataDxfId="127"/>
    <tableColumn id="4" xr3:uid="{00000000-0010-0000-0600-000004000000}" name="Type A" dataDxfId="126"/>
    <tableColumn id="5" xr3:uid="{00000000-0010-0000-0600-000005000000}" name="Type B " dataDxfId="125"/>
    <tableColumn id="6" xr3:uid="{00000000-0010-0000-0600-000006000000}" name="Type C" dataDxfId="124"/>
    <tableColumn id="7" xr3:uid="{00000000-0010-0000-0600-000007000000}" name="Type D  " dataDxfId="123"/>
    <tableColumn id="8" xr3:uid="{00000000-0010-0000-0600-000008000000}" name="Type E " dataDxfId="122"/>
    <tableColumn id="9" xr3:uid="{00000000-0010-0000-0600-000009000000}" name="Type F (supporting only)" dataDxfId="12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136781013" displayName="Table136781013" ref="A7:H315" totalsRowShown="0" headerRowDxfId="120" dataDxfId="119" tableBorderDxfId="118">
  <autoFilter ref="A7:H315" xr:uid="{00000000-0009-0000-0100-00000C000000}"/>
  <tableColumns count="8">
    <tableColumn id="1" xr3:uid="{00000000-0010-0000-0700-000001000000}" name="Candidate Number" dataDxfId="117"/>
    <tableColumn id="2" xr3:uid="{00000000-0010-0000-0700-000002000000}" name="Candidate Name _x000a_(only submit candidates who you believe would have Passed)" dataDxfId="116"/>
    <tableColumn id="4" xr3:uid="{00000000-0010-0000-0700-000004000000}" name="Type A" dataDxfId="115"/>
    <tableColumn id="5" xr3:uid="{00000000-0010-0000-0700-000005000000}" name="Type B " dataDxfId="114"/>
    <tableColumn id="6" xr3:uid="{00000000-0010-0000-0700-000006000000}" name="Type C" dataDxfId="113"/>
    <tableColumn id="7" xr3:uid="{00000000-0010-0000-0700-000007000000}" name="Type D  " dataDxfId="112"/>
    <tableColumn id="8" xr3:uid="{00000000-0010-0000-0700-000008000000}" name="Type E " dataDxfId="111"/>
    <tableColumn id="9" xr3:uid="{00000000-0010-0000-0700-000009000000}" name="Type F (supporting only)" dataDxfId="11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36782356912" displayName="Table136782356912" ref="A7:H315" totalsRowShown="0" headerRowDxfId="109" dataDxfId="108" tableBorderDxfId="107">
  <autoFilter ref="A7:H315" xr:uid="{00000000-0009-0000-0100-00000B000000}"/>
  <tableColumns count="8">
    <tableColumn id="1" xr3:uid="{00000000-0010-0000-0800-000001000000}" name="Candidate Number" dataDxfId="106"/>
    <tableColumn id="2" xr3:uid="{00000000-0010-0000-0800-000002000000}" name="Candidate Name _x000a_(only submit candidates who you believe would have Passed)" dataDxfId="105"/>
    <tableColumn id="4" xr3:uid="{00000000-0010-0000-0800-000004000000}" name="Type A" dataDxfId="104"/>
    <tableColumn id="5" xr3:uid="{00000000-0010-0000-0800-000005000000}" name="Type B " dataDxfId="103"/>
    <tableColumn id="6" xr3:uid="{00000000-0010-0000-0800-000006000000}" name="Type C" dataDxfId="102"/>
    <tableColumn id="7" xr3:uid="{00000000-0010-0000-0800-000007000000}" name="Type D  " dataDxfId="101"/>
    <tableColumn id="8" xr3:uid="{00000000-0010-0000-0800-000008000000}" name="Type E " dataDxfId="100"/>
    <tableColumn id="9" xr3:uid="{00000000-0010-0000-0800-000009000000}" name="Type F (supporting only)" dataDxfId="9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3678234711" displayName="Table13678234711" ref="A7:H315" totalsRowShown="0" headerRowDxfId="98" dataDxfId="97" tableBorderDxfId="96">
  <autoFilter ref="A7:H315" xr:uid="{00000000-0009-0000-0100-00000A000000}"/>
  <tableColumns count="8">
    <tableColumn id="1" xr3:uid="{00000000-0010-0000-0900-000001000000}" name="Candidate Number" dataDxfId="95"/>
    <tableColumn id="2" xr3:uid="{00000000-0010-0000-0900-000002000000}" name="Candidate Name _x000a_(only submit candidates who you believe would have Passed)" dataDxfId="94"/>
    <tableColumn id="4" xr3:uid="{00000000-0010-0000-0900-000004000000}" name="Type A" dataDxfId="93"/>
    <tableColumn id="5" xr3:uid="{00000000-0010-0000-0900-000005000000}" name="Type B " dataDxfId="92"/>
    <tableColumn id="6" xr3:uid="{00000000-0010-0000-0900-000006000000}" name="Type C" dataDxfId="91"/>
    <tableColumn id="7" xr3:uid="{00000000-0010-0000-0900-000007000000}" name="Type D  " dataDxfId="90"/>
    <tableColumn id="8" xr3:uid="{00000000-0010-0000-0900-000008000000}" name="Type E " dataDxfId="89"/>
    <tableColumn id="9" xr3:uid="{00000000-0010-0000-0900-000009000000}" name="Type F (supporting only)" dataDxfId="8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1367810" displayName="Table1367810" ref="A7:H315" totalsRowShown="0" headerRowDxfId="87" dataDxfId="86" tableBorderDxfId="85">
  <autoFilter ref="A7:H315" xr:uid="{00000000-0009-0000-0100-000009000000}"/>
  <tableColumns count="8">
    <tableColumn id="1" xr3:uid="{00000000-0010-0000-0A00-000001000000}" name="Candidate Number" dataDxfId="84"/>
    <tableColumn id="2" xr3:uid="{00000000-0010-0000-0A00-000002000000}" name="Candidate Name _x000a_(only submit candidates who you believe would have Passed)" dataDxfId="83"/>
    <tableColumn id="4" xr3:uid="{00000000-0010-0000-0A00-000004000000}" name="Type A" dataDxfId="82"/>
    <tableColumn id="5" xr3:uid="{00000000-0010-0000-0A00-000005000000}" name="Type B " dataDxfId="81"/>
    <tableColumn id="6" xr3:uid="{00000000-0010-0000-0A00-000006000000}" name="Type C" dataDxfId="80"/>
    <tableColumn id="7" xr3:uid="{00000000-0010-0000-0A00-000007000000}" name="Type D  " dataDxfId="79"/>
    <tableColumn id="8" xr3:uid="{00000000-0010-0000-0A00-000008000000}" name="Type E " dataDxfId="78"/>
    <tableColumn id="9" xr3:uid="{00000000-0010-0000-0A00-000009000000}" name="Type F (supporting only)" dataDxfId="7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1367823569" displayName="Table1367823569" ref="A7:H315" totalsRowShown="0" headerRowDxfId="76" dataDxfId="75" tableBorderDxfId="74">
  <autoFilter ref="A7:H315" xr:uid="{00000000-0009-0000-0100-000008000000}"/>
  <tableColumns count="8">
    <tableColumn id="1" xr3:uid="{00000000-0010-0000-0B00-000001000000}" name="Candidate Number" dataDxfId="73"/>
    <tableColumn id="2" xr3:uid="{00000000-0010-0000-0B00-000002000000}" name="Candidate Name _x000a_(only submit candidates who you believe would have Passed)" dataDxfId="72"/>
    <tableColumn id="4" xr3:uid="{00000000-0010-0000-0B00-000004000000}" name="Type A" dataDxfId="71"/>
    <tableColumn id="5" xr3:uid="{00000000-0010-0000-0B00-000005000000}" name="Type B " dataDxfId="70"/>
    <tableColumn id="6" xr3:uid="{00000000-0010-0000-0B00-000006000000}" name="Type C" dataDxfId="69"/>
    <tableColumn id="7" xr3:uid="{00000000-0010-0000-0B00-000007000000}" name="Type D  " dataDxfId="68"/>
    <tableColumn id="8" xr3:uid="{00000000-0010-0000-0B00-000008000000}" name="Type E " dataDxfId="67"/>
    <tableColumn id="9" xr3:uid="{00000000-0010-0000-0B00-000009000000}" name="Type F (supporting only)" dataDxfId="66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C000000}" name="Table136782347" displayName="Table136782347" ref="A7:H315" totalsRowShown="0" headerRowDxfId="65" dataDxfId="64" tableBorderDxfId="63">
  <autoFilter ref="A7:H315" xr:uid="{00000000-0009-0000-0100-000006000000}"/>
  <tableColumns count="8">
    <tableColumn id="1" xr3:uid="{00000000-0010-0000-0C00-000001000000}" name="Candidate Number" dataDxfId="62"/>
    <tableColumn id="2" xr3:uid="{00000000-0010-0000-0C00-000002000000}" name="Candidate Name _x000a_(only submit candidates who you believe would have Passed)" dataDxfId="61"/>
    <tableColumn id="4" xr3:uid="{00000000-0010-0000-0C00-000004000000}" name="Type A" dataDxfId="60"/>
    <tableColumn id="5" xr3:uid="{00000000-0010-0000-0C00-000005000000}" name="Type B " dataDxfId="59"/>
    <tableColumn id="6" xr3:uid="{00000000-0010-0000-0C00-000006000000}" name="Type C" dataDxfId="58"/>
    <tableColumn id="7" xr3:uid="{00000000-0010-0000-0C00-000007000000}" name="Type D  " dataDxfId="57"/>
    <tableColumn id="8" xr3:uid="{00000000-0010-0000-0C00-000008000000}" name="Type E " dataDxfId="56"/>
    <tableColumn id="9" xr3:uid="{00000000-0010-0000-0C00-000009000000}" name="Type F (supporting only)" dataDxfId="5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D000000}" name="Table13678" displayName="Table13678" ref="A7:H315" totalsRowShown="0" headerRowDxfId="54" dataDxfId="53" tableBorderDxfId="52">
  <autoFilter ref="A7:H315" xr:uid="{00000000-0009-0000-0100-000007000000}"/>
  <tableColumns count="8">
    <tableColumn id="1" xr3:uid="{00000000-0010-0000-0D00-000001000000}" name="Candidate Number" dataDxfId="51"/>
    <tableColumn id="2" xr3:uid="{00000000-0010-0000-0D00-000002000000}" name="Candidate Name _x000a_(only submit candidates who you believe would have Passed)" dataDxfId="50"/>
    <tableColumn id="4" xr3:uid="{00000000-0010-0000-0D00-000004000000}" name="Type A" dataDxfId="49"/>
    <tableColumn id="5" xr3:uid="{00000000-0010-0000-0D00-000005000000}" name="Type B " dataDxfId="48"/>
    <tableColumn id="6" xr3:uid="{00000000-0010-0000-0D00-000006000000}" name="Type C" dataDxfId="47"/>
    <tableColumn id="7" xr3:uid="{00000000-0010-0000-0D00-000007000000}" name="Type D  " dataDxfId="46"/>
    <tableColumn id="8" xr3:uid="{00000000-0010-0000-0D00-000008000000}" name="Type E " dataDxfId="45"/>
    <tableColumn id="9" xr3:uid="{00000000-0010-0000-0D00-000009000000}" name="Type F (supporting only)" dataDxfId="4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E000000}" name="Table136782356" displayName="Table136782356" ref="A7:H315" totalsRowShown="0" headerRowDxfId="43" dataDxfId="42" tableBorderDxfId="41">
  <autoFilter ref="A7:H315" xr:uid="{00000000-0009-0000-0100-000005000000}"/>
  <tableColumns count="8">
    <tableColumn id="1" xr3:uid="{00000000-0010-0000-0E00-000001000000}" name="Candidate Number" dataDxfId="40"/>
    <tableColumn id="2" xr3:uid="{00000000-0010-0000-0E00-000002000000}" name="Candidate Name _x000a_(only submit candidates who you believe would have Passed)" dataDxfId="39"/>
    <tableColumn id="4" xr3:uid="{00000000-0010-0000-0E00-000004000000}" name="Type A" dataDxfId="38"/>
    <tableColumn id="5" xr3:uid="{00000000-0010-0000-0E00-000005000000}" name="Type B " dataDxfId="37"/>
    <tableColumn id="6" xr3:uid="{00000000-0010-0000-0E00-000006000000}" name="Type C" dataDxfId="36"/>
    <tableColumn id="7" xr3:uid="{00000000-0010-0000-0E00-000007000000}" name="Type D  " dataDxfId="35"/>
    <tableColumn id="8" xr3:uid="{00000000-0010-0000-0E00-000008000000}" name="Type E " dataDxfId="34"/>
    <tableColumn id="9" xr3:uid="{00000000-0010-0000-0E00-000009000000}" name="Type F (supporting only)" dataDxfId="33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F000000}" name="Table13678234" displayName="Table13678234" ref="A7:H315" totalsRowShown="0" headerRowDxfId="32" dataDxfId="31" tableBorderDxfId="30">
  <autoFilter ref="A7:H315" xr:uid="{00000000-0009-0000-0100-000003000000}"/>
  <tableColumns count="8">
    <tableColumn id="1" xr3:uid="{00000000-0010-0000-0F00-000001000000}" name="Candidate Number" dataDxfId="29"/>
    <tableColumn id="2" xr3:uid="{00000000-0010-0000-0F00-000002000000}" name="Candidate Name _x000a_(only submit candidates who you believe would have Passed)" dataDxfId="28"/>
    <tableColumn id="4" xr3:uid="{00000000-0010-0000-0F00-000004000000}" name="Type A" dataDxfId="27"/>
    <tableColumn id="5" xr3:uid="{00000000-0010-0000-0F00-000005000000}" name="Type B " dataDxfId="26"/>
    <tableColumn id="6" xr3:uid="{00000000-0010-0000-0F00-000006000000}" name="Type C" dataDxfId="25"/>
    <tableColumn id="7" xr3:uid="{00000000-0010-0000-0F00-000007000000}" name="Type D  " dataDxfId="24"/>
    <tableColumn id="8" xr3:uid="{00000000-0010-0000-0F00-000008000000}" name="Type E " dataDxfId="23"/>
    <tableColumn id="9" xr3:uid="{00000000-0010-0000-0F00-000009000000}" name="Type F (supporting only)" dataDxfId="22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0000000}" name="Table13678235" displayName="Table13678235" ref="A7:H315" totalsRowShown="0" headerRowDxfId="21" dataDxfId="20" tableBorderDxfId="19">
  <autoFilter ref="A7:H315" xr:uid="{00000000-0009-0000-0100-000004000000}"/>
  <tableColumns count="8">
    <tableColumn id="1" xr3:uid="{00000000-0010-0000-1000-000001000000}" name="Candidate Number" dataDxfId="18"/>
    <tableColumn id="2" xr3:uid="{00000000-0010-0000-1000-000002000000}" name="Candidate Name _x000a_(only submit candidates who you believe would have Passed)" dataDxfId="17"/>
    <tableColumn id="4" xr3:uid="{00000000-0010-0000-1000-000004000000}" name="Type A" dataDxfId="16"/>
    <tableColumn id="5" xr3:uid="{00000000-0010-0000-1000-000005000000}" name="Type B " dataDxfId="15"/>
    <tableColumn id="6" xr3:uid="{00000000-0010-0000-1000-000006000000}" name="Type C" dataDxfId="14"/>
    <tableColumn id="7" xr3:uid="{00000000-0010-0000-1000-000007000000}" name="Type D  " dataDxfId="13"/>
    <tableColumn id="8" xr3:uid="{00000000-0010-0000-1000-000008000000}" name="Type E " dataDxfId="12"/>
    <tableColumn id="9" xr3:uid="{00000000-0010-0000-1000-000009000000}" name="Type F (supporting only)" dataDxfId="11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1000000}" name="Table136782" displayName="Table136782" ref="A7:H315" totalsRowShown="0" headerRowDxfId="10" dataDxfId="9" tableBorderDxfId="8">
  <autoFilter ref="A7:H315" xr:uid="{00000000-0009-0000-0100-000001000000}"/>
  <tableColumns count="8">
    <tableColumn id="1" xr3:uid="{00000000-0010-0000-1100-000001000000}" name="Candidate Number" dataDxfId="7"/>
    <tableColumn id="2" xr3:uid="{00000000-0010-0000-1100-000002000000}" name="Candidate Name _x000a_(only submit candidates who you believe would have Passed)" dataDxfId="6"/>
    <tableColumn id="4" xr3:uid="{00000000-0010-0000-1100-000004000000}" name="Type A" dataDxfId="5"/>
    <tableColumn id="5" xr3:uid="{00000000-0010-0000-1100-000005000000}" name="Type B " dataDxfId="4"/>
    <tableColumn id="6" xr3:uid="{00000000-0010-0000-1100-000006000000}" name="Type C" dataDxfId="3"/>
    <tableColumn id="7" xr3:uid="{00000000-0010-0000-1100-000007000000}" name="Type D  " dataDxfId="2"/>
    <tableColumn id="8" xr3:uid="{00000000-0010-0000-1100-000008000000}" name="Type E " dataDxfId="1"/>
    <tableColumn id="9" xr3:uid="{00000000-0010-0000-1100-000009000000}" name="Type F (supporting only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5"/>
  <sheetViews>
    <sheetView tabSelected="1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B28" sqref="B28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COUNTA(Table136781013161820[Candidate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COUNTA(Table136781013161820[Type A])</f>
        <v>0</v>
      </c>
      <c r="D5" s="10">
        <f>COUNTA(Table136781013161820[[Type B ]])</f>
        <v>0</v>
      </c>
      <c r="E5" s="10">
        <f>COUNTA(Table136781013161820[Type C])</f>
        <v>0</v>
      </c>
      <c r="F5" s="10">
        <f>COUNTA(Table136781013161820[[Type D  ]])</f>
        <v>0</v>
      </c>
      <c r="G5" s="10">
        <f>COUNTA(Table136781013161820[[Type E ]])</f>
        <v>0</v>
      </c>
      <c r="H5" s="10">
        <f>COUNTA(Table136781013161820[Type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LI8VfKZcI6xB0o8dp9NAeoDC0lj3CH2Pv1qpgiVdbYPtqPWPurxnuESAYeEH89hBUZAXcFwXT9QIhat3rQppCw==" saltValue="qg8azbk1YKeCa+uFA5121A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00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8" sqref="B18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COUNTA(Table13678234711141719[Candidate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COUNTA(Table13678234711141719[Type A])</f>
        <v>0</v>
      </c>
      <c r="D5" s="10">
        <f>COUNTA(Table13678234711141719[[Type B ]])</f>
        <v>0</v>
      </c>
      <c r="E5" s="10">
        <f>COUNTA(Table13678234711141719[Type C])</f>
        <v>0</v>
      </c>
      <c r="F5" s="10">
        <f>COUNTA(Table13678234711141719[[Type D  ]])</f>
        <v>0</v>
      </c>
      <c r="G5" s="10">
        <f>COUNTA(Table13678234711141719[[Type E ]])</f>
        <v>0</v>
      </c>
      <c r="H5" s="10">
        <f>COUNTA(Table13678234711141719[Type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Lqb7raHJhMLq0tDpEMIigd1rNwJwAoSl19JlN2UJzlNYCOB4oP9ihG6BRE4jtFg86J5/MZYlFTKrfUdtF38IGg==" saltValue="EDmyCJfNESg5vXtRGK1sXA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100-000001000000}">
          <x14:formula1>
            <xm:f>'drop downs'!$B$2:$B$18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COUNTA(Table1367810131618[Candidate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COUNTA(Table1367810131618[Type A])</f>
        <v>0</v>
      </c>
      <c r="D5" s="10">
        <f>COUNTA(Table1367810131618[[Type B ]])</f>
        <v>0</v>
      </c>
      <c r="E5" s="10">
        <f>COUNTA(Table1367810131618[Type C])</f>
        <v>0</v>
      </c>
      <c r="F5" s="10">
        <f>COUNTA(Table1367810131618[[Type D  ]])</f>
        <v>0</v>
      </c>
      <c r="G5" s="10">
        <f>COUNTA(Table1367810131618[[Type E ]])</f>
        <v>0</v>
      </c>
      <c r="H5" s="10">
        <f>COUNTA(Table1367810131618[Type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rVK51BhVF3dPHbvdE4g0hRN/dGszINJAYT0m6fvzMOXMCv1AJBV08tggcbyoewEe8hjvgpmNa2GNyY4/D0qYxw==" saltValue="lStEfLHKfy/zlbWXQw9DUA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200-000001000000}">
          <x14:formula1>
            <xm:f>'drop downs'!$B$2:$B$18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COUNTA(Table136782347111417[Candidate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COUNTA(Table136782347111417[Type A])</f>
        <v>0</v>
      </c>
      <c r="D5" s="10">
        <f>COUNTA(Table136782347111417[[Type B ]])</f>
        <v>0</v>
      </c>
      <c r="E5" s="10">
        <f>COUNTA(Table136782347111417[Type C])</f>
        <v>0</v>
      </c>
      <c r="F5" s="10">
        <f>COUNTA(Table136782347111417[[Type D  ]])</f>
        <v>0</v>
      </c>
      <c r="G5" s="10">
        <f>COUNTA(Table136782347111417[[Type E ]])</f>
        <v>0</v>
      </c>
      <c r="H5" s="10">
        <f>COUNTA(Table136782347111417[Type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6zpDAyg2GndilWK3AmSdPwR21fPlRvi8buWTgJRETNMwqp5vJxGB+7boozkE0ZffF6uYSNHH6b6GjpU12uHnCw==" saltValue="j6kLIdVTjsGD54QTLTQe/Q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03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COUNTA(Table13678101316[Candidate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COUNTA(Table13678101316[Type A])</f>
        <v>0</v>
      </c>
      <c r="D5" s="10">
        <f>COUNTA(Table13678101316[[Type B ]])</f>
        <v>0</v>
      </c>
      <c r="E5" s="10">
        <f>COUNTA(Table13678101316[Type C])</f>
        <v>0</v>
      </c>
      <c r="F5" s="10">
        <f>COUNTA(Table13678101316[[Type D  ]])</f>
        <v>0</v>
      </c>
      <c r="G5" s="10">
        <f>COUNTA(Table13678101316[[Type E ]])</f>
        <v>0</v>
      </c>
      <c r="H5" s="10">
        <f>COUNTA(Table13678101316[Type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dzVNoQdRrxKBoDvWs3511H1qONAY1wl1WFu+XJV23/IHF4p/QEayAU8veMs2KVXiJ/vZiBOMlrTxruXGEsdvbQ==" saltValue="V+IClmtduwqnpLM4tildmw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04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COUNTA(Table13678235691215[Candidate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COUNTA(Table13678235691215[Type A])</f>
        <v>0</v>
      </c>
      <c r="D5" s="10">
        <f>COUNTA(Table13678235691215[[Type B ]])</f>
        <v>0</v>
      </c>
      <c r="E5" s="10">
        <f>COUNTA(Table13678235691215[Type C])</f>
        <v>0</v>
      </c>
      <c r="F5" s="10">
        <f>COUNTA(Table13678235691215[[Type D  ]])</f>
        <v>0</v>
      </c>
      <c r="G5" s="10">
        <f>COUNTA(Table13678235691215[[Type E ]])</f>
        <v>0</v>
      </c>
      <c r="H5" s="10">
        <f>COUNTA(Table13678235691215[Type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SqZTvU72Aa5bI+jpJ3er9P0w1X1lnfE45LPZpWeKvlKXeJH9LAYByMHwRjexBwynhCQgr8g+mpLYc5qlnW1DoQ==" saltValue="4RU0jMkrRjl06f8Bmbk46g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05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COUNTA(Table1367823471114[Candidate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COUNTA(Table1367823471114[Type A])</f>
        <v>0</v>
      </c>
      <c r="D5" s="10">
        <f>COUNTA(Table1367823471114[[Type B ]])</f>
        <v>0</v>
      </c>
      <c r="E5" s="10">
        <f>COUNTA(Table1367823471114[Type C])</f>
        <v>0</v>
      </c>
      <c r="F5" s="10">
        <f>COUNTA(Table1367823471114[[Type D  ]])</f>
        <v>0</v>
      </c>
      <c r="G5" s="10">
        <f>COUNTA(Table1367823471114[[Type E ]])</f>
        <v>0</v>
      </c>
      <c r="H5" s="10">
        <f>COUNTA(Table1367823471114[Type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+WEmx+ohPpNrQm1kihTULcirp3hMgh4CKYDpau2PHfoZpawZOMZiyeDfiwyIX1B0qTPVMtDqhGY5j9c5zGnCFw==" saltValue="c5DCsHBxXJbS+qJ4ehV2zA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600-000001000000}">
          <x14:formula1>
            <xm:f>'drop downs'!$B$2:$B$18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COUNTA(Table136781013[Candidate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COUNTA(Table136781013[Type A])</f>
        <v>0</v>
      </c>
      <c r="D5" s="10">
        <f>COUNTA(Table136781013[[Type B ]])</f>
        <v>0</v>
      </c>
      <c r="E5" s="10">
        <f>COUNTA(Table136781013[Type C])</f>
        <v>0</v>
      </c>
      <c r="F5" s="10">
        <f>COUNTA(Table136781013[[Type D  ]])</f>
        <v>0</v>
      </c>
      <c r="G5" s="10">
        <f>COUNTA(Table136781013[[Type E ]])</f>
        <v>0</v>
      </c>
      <c r="H5" s="10">
        <f>COUNTA(Table136781013[Type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mX8NxtAQZm9PfMDOfEhbgcZ+V0F3LPQFNGzyJTQzd2WGvlsUYjhjUBZNuEFGRiliYhCW2kxa04JC4qbK4GQsmQ==" saltValue="m0YVYqAly/XzqUOj7Q/h7Q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700-000001000000}">
          <x14:formula1>
            <xm:f>'drop downs'!$B$2:$B$18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COUNTA(Table136782356912[Candidate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COUNTA(Table136782356912[Type A])</f>
        <v>0</v>
      </c>
      <c r="D5" s="10">
        <f>COUNTA(Table136782356912[[Type B ]])</f>
        <v>0</v>
      </c>
      <c r="E5" s="10">
        <f>COUNTA(Table136782356912[Type C])</f>
        <v>0</v>
      </c>
      <c r="F5" s="10">
        <f>COUNTA(Table136782356912[[Type D  ]])</f>
        <v>0</v>
      </c>
      <c r="G5" s="10">
        <f>COUNTA(Table136782356912[[Type E ]])</f>
        <v>0</v>
      </c>
      <c r="H5" s="10">
        <f>COUNTA(Table136782356912[Type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XFH+OskK6a4qPEVhi6fsbswmBqgbejkuY4aEdkiuWw0MUKxHb48t+Nb9E1KcNQG54bduu+Sy1TJgI03xPZiOIg==" saltValue="rNNFVizkJ0f7cexr0U3UuA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800-000001000000}">
          <x14:formula1>
            <xm:f>'drop downs'!$B$2:$B$18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COUNTA(Table13678234711[Candidate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COUNTA(Table13678234711[Type A])</f>
        <v>0</v>
      </c>
      <c r="D5" s="10">
        <f>COUNTA(Table13678234711[[Type B ]])</f>
        <v>0</v>
      </c>
      <c r="E5" s="10">
        <f>COUNTA(Table13678234711[Type C])</f>
        <v>0</v>
      </c>
      <c r="F5" s="10">
        <f>COUNTA(Table13678234711[[Type D  ]])</f>
        <v>0</v>
      </c>
      <c r="G5" s="10">
        <f>COUNTA(Table13678234711[[Type E ]])</f>
        <v>0</v>
      </c>
      <c r="H5" s="10">
        <f>COUNTA(Table13678234711[Type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AcFKmfcfRobbm0H7O2+/5H7kJOnhXeaqynPGT6jPcv4xLBx57iWZJPDGko1S49voHpU8+Xcd4SolEj2AUR6RYA==" saltValue="9eUxwCqPjy90759zaqvqxQ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09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COUNTA(Table1367810[Candidate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COUNTA(Table1367810[Type A])</f>
        <v>0</v>
      </c>
      <c r="D5" s="10">
        <f>COUNTA(Table1367810[[Type B ]])</f>
        <v>0</v>
      </c>
      <c r="E5" s="10">
        <f>COUNTA(Table1367810[Type C])</f>
        <v>0</v>
      </c>
      <c r="F5" s="10">
        <f>COUNTA(Table1367810[[Type D  ]])</f>
        <v>0</v>
      </c>
      <c r="G5" s="10">
        <f>COUNTA(Table1367810[[Type E ]])</f>
        <v>0</v>
      </c>
      <c r="H5" s="10">
        <f>COUNTA(Table1367810[Type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EnRP4rFzXwJ8iHCSoV6sybTkQyOHXi0B62gD6nLjISj+LWrsSpLj8hhRJjrT2w+MaC5agaK350iS62yMGyIH+w==" saltValue="ouhr5BNYEtjmyXl7dQUM1g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0A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COUNTA(Table1367823569[Candidate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COUNTA(Table1367823569[Type A])</f>
        <v>0</v>
      </c>
      <c r="D5" s="10">
        <f>COUNTA(Table1367823569[[Type B ]])</f>
        <v>0</v>
      </c>
      <c r="E5" s="10">
        <f>COUNTA(Table1367823569[Type C])</f>
        <v>0</v>
      </c>
      <c r="F5" s="10">
        <f>COUNTA(Table1367823569[[Type D  ]])</f>
        <v>0</v>
      </c>
      <c r="G5" s="10">
        <f>COUNTA(Table1367823569[[Type E ]])</f>
        <v>0</v>
      </c>
      <c r="H5" s="10">
        <f>COUNTA(Table1367823569[Type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3wwvVoJwX1FpXd83SxWGfo579ODRNtRTT/rbOB2docpkQ6vDXoOww6C9CfL2/Gr18Qse6SW6RH2o7hdnaMUI9w==" saltValue="cXAYNv11kdbm2tqR/Rth5g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0B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COUNTA(Table136782347[Candidate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COUNTA(Table136782347[Type A])</f>
        <v>0</v>
      </c>
      <c r="D5" s="10">
        <f>COUNTA(Table136782347[[Type B ]])</f>
        <v>0</v>
      </c>
      <c r="E5" s="10">
        <f>COUNTA(Table136782347[Type C])</f>
        <v>0</v>
      </c>
      <c r="F5" s="10">
        <f>COUNTA(Table136782347[[Type D  ]])</f>
        <v>0</v>
      </c>
      <c r="G5" s="10">
        <f>COUNTA(Table136782347[[Type E ]])</f>
        <v>0</v>
      </c>
      <c r="H5" s="10">
        <f>COUNTA(Table136782347[Type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873CfFYAIW3O75YjknbZLmoiLRb06smpDJ2xC05mo+bbshVWGFWow7HBgFN26PafowkhkD+ly3oJ2JUDVxPdiA==" saltValue="npfIZAkomwGYTW3pabzeUw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C00-000001000000}">
          <x14:formula1>
            <xm:f>'drop downs'!$B$2:$B$18</xm:f>
          </x14:formula1>
          <xm:sqref>B3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COUNTA(Table13678[Type A])</f>
        <v>0</v>
      </c>
      <c r="D5" s="10">
        <f>COUNTA(Table13678[[Type B ]])</f>
        <v>0</v>
      </c>
      <c r="E5" s="10">
        <f>COUNTA(Table13678[Type C])</f>
        <v>0</v>
      </c>
      <c r="F5" s="10">
        <f>COUNTA(Table13678[[Type D  ]])</f>
        <v>0</v>
      </c>
      <c r="G5" s="10">
        <f>COUNTA(Table13678[[Type E ]])</f>
        <v>0</v>
      </c>
      <c r="H5" s="10">
        <f>COUNTA(Table13678[Type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T5eiBcZb59f8z9NNIfWeK8GIurlW1ZKT2JoOeggD4l6kk0fZcBc9y/dPIxpAzVWANCharrbKHXaWrWTIFSHDMw==" saltValue="OxNroD2QOMmquWs9PrmtIQ==" spinCount="100000" sheet="1" objects="1" scenarios="1" selectLockedCells="1"/>
  <mergeCells count="3">
    <mergeCell ref="A1:H1"/>
    <mergeCell ref="C6:H6"/>
    <mergeCell ref="C3:E3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D00-000001000000}">
          <x14:formula1>
            <xm:f>'drop downs'!$B$2:$B$18</xm:f>
          </x14:formula1>
          <xm:sqref>B3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COUNTA(Table136782356[Candidate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COUNTA(Table136782356[Type A])</f>
        <v>0</v>
      </c>
      <c r="D5" s="10">
        <f>COUNTA(Table136782356[[Type B ]])</f>
        <v>0</v>
      </c>
      <c r="E5" s="10">
        <f>COUNTA(Table136782356[Type C])</f>
        <v>0</v>
      </c>
      <c r="F5" s="10">
        <f>COUNTA(Table136782356[[Type D  ]])</f>
        <v>0</v>
      </c>
      <c r="G5" s="10">
        <f>COUNTA(Table136782356[[Type E ]])</f>
        <v>0</v>
      </c>
      <c r="H5" s="10">
        <f>COUNTA(Table136782356[Type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tgJJfTCny/e5szfKOqxEFQZjpLhoae9PBx6qWFpJeHXKihjSmdA6nAtDg1G+Fgq150oijWEp5xxBagKxPiUA6Q==" saltValue="CJEFrrRWtRHAaIRUVrrS8w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'drop downs'!$A$2:$A$3</xm:f>
          </x14:formula1>
          <xm:sqref>B2</xm:sqref>
        </x14:dataValidation>
        <x14:dataValidation type="list" allowBlank="1" showInputMessage="1" showErrorMessage="1" xr:uid="{00000000-0002-0000-0E00-000001000000}">
          <x14:formula1>
            <xm:f>'drop downs'!$B$2:$B$18</xm:f>
          </x14:formula1>
          <xm:sqref>B3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COUNTA(Table13678234[Candidate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COUNTA(Table13678234[Type A])</f>
        <v>0</v>
      </c>
      <c r="D5" s="10">
        <f>COUNTA(Table13678234[[Type B ]])</f>
        <v>0</v>
      </c>
      <c r="E5" s="10">
        <f>COUNTA(Table13678234[Type C])</f>
        <v>0</v>
      </c>
      <c r="F5" s="10">
        <f>COUNTA(Table13678234[[Type D  ]])</f>
        <v>0</v>
      </c>
      <c r="G5" s="10">
        <f>COUNTA(Table13678234[[Type E ]])</f>
        <v>0</v>
      </c>
      <c r="H5" s="10">
        <f>COUNTA(Table13678234[Type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wjtfGCPBiEn2bkqiq2U5pFpIC0QzG9PWwKZxDuN7KB2tq6LylsnHuipluRgDrhIy2nktGUI46CXNWEpsUJsUlg==" saltValue="ag+vWGqOoNmoMek5jsoksQ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0F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15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COUNTA(Table13678235[Candidate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COUNTA(Table13678235[Type A])</f>
        <v>0</v>
      </c>
      <c r="D5" s="10">
        <f>COUNTA(Table13678235[[Type B ]])</f>
        <v>0</v>
      </c>
      <c r="E5" s="10">
        <f>COUNTA(Table13678235[Type C])</f>
        <v>0</v>
      </c>
      <c r="F5" s="10">
        <f>COUNTA(Table13678235[[Type D  ]])</f>
        <v>0</v>
      </c>
      <c r="G5" s="10">
        <f>COUNTA(Table13678235[[Type E ]])</f>
        <v>0</v>
      </c>
      <c r="H5" s="10">
        <f>COUNTA(Table13678235[Type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bz58nlvpg2pnHAHJPZNcea94DQ+bEu5MEWPwnBxkgs6GLvCqpZSEOg4RRZs+DFDBCdSes0N0GVU59q15vai3DA==" saltValue="zK6xZRygQxEY/XaEtaz2/g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10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1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RowHeight="14.5" x14ac:dyDescent="0.35"/>
  <cols>
    <col min="1" max="1" width="19.81640625" customWidth="1"/>
    <col min="2" max="2" width="37.81640625" customWidth="1"/>
    <col min="3" max="8" width="13.7265625" customWidth="1"/>
  </cols>
  <sheetData>
    <row r="1" spans="1:8" x14ac:dyDescent="0.35">
      <c r="A1" s="24" t="s">
        <v>34</v>
      </c>
      <c r="B1" s="24"/>
      <c r="C1" s="24"/>
      <c r="D1" s="24"/>
      <c r="E1" s="24"/>
      <c r="F1" s="24"/>
      <c r="G1" s="24"/>
      <c r="H1" s="24"/>
    </row>
    <row r="2" spans="1:8" x14ac:dyDescent="0.35">
      <c r="A2" s="2" t="s">
        <v>1</v>
      </c>
      <c r="B2" s="11"/>
      <c r="C2" s="7" t="s">
        <v>16</v>
      </c>
      <c r="D2" s="7"/>
      <c r="E2" s="7"/>
    </row>
    <row r="3" spans="1:8" x14ac:dyDescent="0.35">
      <c r="A3" s="2" t="s">
        <v>2</v>
      </c>
      <c r="B3" s="11"/>
      <c r="C3" s="25">
        <f>COUNTA(Table136782[Candidate Name 
(only submit candidates who you believe would have Passed)])</f>
        <v>0</v>
      </c>
      <c r="D3" s="26"/>
      <c r="E3" s="26"/>
    </row>
    <row r="4" spans="1:8" x14ac:dyDescent="0.35">
      <c r="A4" s="2" t="s">
        <v>3</v>
      </c>
      <c r="B4" s="11"/>
      <c r="C4" s="9"/>
      <c r="D4" s="9"/>
      <c r="E4" s="9"/>
      <c r="F4" s="9"/>
      <c r="G4" s="9"/>
      <c r="H4" s="9"/>
    </row>
    <row r="5" spans="1:8" x14ac:dyDescent="0.35">
      <c r="A5" s="8"/>
      <c r="B5" s="6" t="s">
        <v>15</v>
      </c>
      <c r="C5" s="10">
        <f>COUNTA(Table136782[Type A])</f>
        <v>0</v>
      </c>
      <c r="D5" s="10">
        <f>COUNTA(Table136782[[Type B ]])</f>
        <v>0</v>
      </c>
      <c r="E5" s="10">
        <f>COUNTA(Table136782[Type C])</f>
        <v>0</v>
      </c>
      <c r="F5" s="10">
        <f>COUNTA(Table136782[[Type D  ]])</f>
        <v>0</v>
      </c>
      <c r="G5" s="10">
        <f>COUNTA(Table136782[[Type E ]])</f>
        <v>0</v>
      </c>
      <c r="H5" s="10">
        <f>COUNTA(Table136782[Type F (supporting only)])</f>
        <v>0</v>
      </c>
    </row>
    <row r="6" spans="1:8" ht="30.75" customHeight="1" thickBot="1" x14ac:dyDescent="0.5">
      <c r="A6" s="4" t="s">
        <v>14</v>
      </c>
      <c r="B6" s="5"/>
      <c r="C6" s="27" t="s">
        <v>35</v>
      </c>
      <c r="D6" s="28"/>
      <c r="E6" s="28"/>
      <c r="F6" s="29"/>
      <c r="G6" s="29"/>
      <c r="H6" s="30"/>
    </row>
    <row r="7" spans="1:8" ht="44" thickBot="1" x14ac:dyDescent="0.4">
      <c r="A7" s="19" t="s">
        <v>0</v>
      </c>
      <c r="B7" s="23" t="s">
        <v>36</v>
      </c>
      <c r="C7" s="21" t="s">
        <v>4</v>
      </c>
      <c r="D7" s="21" t="s">
        <v>5</v>
      </c>
      <c r="E7" s="21" t="s">
        <v>6</v>
      </c>
      <c r="F7" s="19" t="s">
        <v>7</v>
      </c>
      <c r="G7" s="20" t="s">
        <v>8</v>
      </c>
      <c r="H7" s="22" t="s">
        <v>13</v>
      </c>
    </row>
    <row r="8" spans="1:8" ht="15" thickBot="1" x14ac:dyDescent="0.4">
      <c r="A8" s="12"/>
      <c r="B8" s="11"/>
      <c r="C8" s="13"/>
      <c r="D8" s="13"/>
      <c r="E8" s="13"/>
      <c r="F8" s="12"/>
      <c r="G8" s="11"/>
      <c r="H8" s="14"/>
    </row>
    <row r="9" spans="1:8" ht="15" thickBot="1" x14ac:dyDescent="0.4">
      <c r="A9" s="12"/>
      <c r="B9" s="11"/>
      <c r="C9" s="13"/>
      <c r="D9" s="13"/>
      <c r="E9" s="13"/>
      <c r="F9" s="12"/>
      <c r="G9" s="11"/>
      <c r="H9" s="14"/>
    </row>
    <row r="10" spans="1:8" ht="15" thickBot="1" x14ac:dyDescent="0.4">
      <c r="A10" s="12"/>
      <c r="B10" s="11"/>
      <c r="C10" s="13"/>
      <c r="D10" s="13"/>
      <c r="E10" s="13"/>
      <c r="F10" s="12"/>
      <c r="G10" s="11"/>
      <c r="H10" s="14"/>
    </row>
    <row r="11" spans="1:8" ht="15" thickBot="1" x14ac:dyDescent="0.4">
      <c r="A11" s="12"/>
      <c r="B11" s="11"/>
      <c r="C11" s="13"/>
      <c r="D11" s="13"/>
      <c r="E11" s="13"/>
      <c r="F11" s="12"/>
      <c r="G11" s="11"/>
      <c r="H11" s="14"/>
    </row>
    <row r="12" spans="1:8" ht="15" thickBot="1" x14ac:dyDescent="0.4">
      <c r="A12" s="12"/>
      <c r="B12" s="11"/>
      <c r="C12" s="13"/>
      <c r="D12" s="13"/>
      <c r="E12" s="13"/>
      <c r="F12" s="12"/>
      <c r="G12" s="11"/>
      <c r="H12" s="14"/>
    </row>
    <row r="13" spans="1:8" ht="15" thickBot="1" x14ac:dyDescent="0.4">
      <c r="A13" s="12"/>
      <c r="B13" s="11"/>
      <c r="C13" s="13"/>
      <c r="D13" s="13"/>
      <c r="E13" s="13"/>
      <c r="F13" s="12"/>
      <c r="G13" s="11"/>
      <c r="H13" s="14"/>
    </row>
    <row r="14" spans="1:8" ht="15" thickBot="1" x14ac:dyDescent="0.4">
      <c r="A14" s="12"/>
      <c r="B14" s="11"/>
      <c r="C14" s="13"/>
      <c r="D14" s="13"/>
      <c r="E14" s="13"/>
      <c r="F14" s="12"/>
      <c r="G14" s="11"/>
      <c r="H14" s="14"/>
    </row>
    <row r="15" spans="1:8" ht="15" thickBot="1" x14ac:dyDescent="0.4">
      <c r="A15" s="12"/>
      <c r="B15" s="11"/>
      <c r="C15" s="13"/>
      <c r="D15" s="13"/>
      <c r="E15" s="13"/>
      <c r="F15" s="12"/>
      <c r="G15" s="11"/>
      <c r="H15" s="14"/>
    </row>
    <row r="16" spans="1:8" ht="15" thickBot="1" x14ac:dyDescent="0.4">
      <c r="A16" s="12"/>
      <c r="B16" s="11"/>
      <c r="C16" s="13"/>
      <c r="D16" s="13"/>
      <c r="E16" s="13"/>
      <c r="F16" s="12"/>
      <c r="G16" s="11"/>
      <c r="H16" s="14"/>
    </row>
    <row r="17" spans="1:8" ht="15" thickBot="1" x14ac:dyDescent="0.4">
      <c r="A17" s="12"/>
      <c r="B17" s="11"/>
      <c r="C17" s="13"/>
      <c r="D17" s="13"/>
      <c r="E17" s="13"/>
      <c r="F17" s="12"/>
      <c r="G17" s="11"/>
      <c r="H17" s="14"/>
    </row>
    <row r="18" spans="1:8" ht="15" thickBot="1" x14ac:dyDescent="0.4">
      <c r="A18" s="12"/>
      <c r="B18" s="11"/>
      <c r="C18" s="13"/>
      <c r="D18" s="13"/>
      <c r="E18" s="13"/>
      <c r="F18" s="12"/>
      <c r="G18" s="11"/>
      <c r="H18" s="14"/>
    </row>
    <row r="19" spans="1:8" ht="15" thickBot="1" x14ac:dyDescent="0.4">
      <c r="A19" s="12"/>
      <c r="B19" s="11"/>
      <c r="C19" s="13"/>
      <c r="D19" s="13"/>
      <c r="E19" s="13"/>
      <c r="F19" s="12"/>
      <c r="G19" s="11"/>
      <c r="H19" s="14"/>
    </row>
    <row r="20" spans="1:8" ht="15" thickBot="1" x14ac:dyDescent="0.4">
      <c r="A20" s="12"/>
      <c r="B20" s="11"/>
      <c r="C20" s="13"/>
      <c r="D20" s="13"/>
      <c r="E20" s="13"/>
      <c r="F20" s="12"/>
      <c r="G20" s="11"/>
      <c r="H20" s="14"/>
    </row>
    <row r="21" spans="1:8" ht="15" thickBot="1" x14ac:dyDescent="0.4">
      <c r="A21" s="12"/>
      <c r="B21" s="11"/>
      <c r="C21" s="13"/>
      <c r="D21" s="13"/>
      <c r="E21" s="13"/>
      <c r="F21" s="12"/>
      <c r="G21" s="11"/>
      <c r="H21" s="14"/>
    </row>
    <row r="22" spans="1:8" ht="15" thickBot="1" x14ac:dyDescent="0.4">
      <c r="A22" s="12"/>
      <c r="B22" s="11"/>
      <c r="C22" s="13"/>
      <c r="D22" s="13"/>
      <c r="E22" s="13"/>
      <c r="F22" s="12"/>
      <c r="G22" s="11"/>
      <c r="H22" s="14"/>
    </row>
    <row r="23" spans="1:8" ht="15" thickBot="1" x14ac:dyDescent="0.4">
      <c r="A23" s="12"/>
      <c r="B23" s="11"/>
      <c r="C23" s="13"/>
      <c r="D23" s="13"/>
      <c r="E23" s="13"/>
      <c r="F23" s="12"/>
      <c r="G23" s="11"/>
      <c r="H23" s="14"/>
    </row>
    <row r="24" spans="1:8" ht="15" thickBot="1" x14ac:dyDescent="0.4">
      <c r="A24" s="12"/>
      <c r="B24" s="11"/>
      <c r="C24" s="13"/>
      <c r="D24" s="13"/>
      <c r="E24" s="13"/>
      <c r="F24" s="12"/>
      <c r="G24" s="11"/>
      <c r="H24" s="14"/>
    </row>
    <row r="25" spans="1:8" ht="15" thickBot="1" x14ac:dyDescent="0.4">
      <c r="A25" s="12"/>
      <c r="B25" s="11"/>
      <c r="C25" s="13"/>
      <c r="D25" s="13"/>
      <c r="E25" s="13"/>
      <c r="F25" s="12"/>
      <c r="G25" s="11"/>
      <c r="H25" s="14"/>
    </row>
    <row r="26" spans="1:8" ht="15" thickBot="1" x14ac:dyDescent="0.4">
      <c r="A26" s="12"/>
      <c r="B26" s="11"/>
      <c r="C26" s="13"/>
      <c r="D26" s="13"/>
      <c r="E26" s="13"/>
      <c r="F26" s="12"/>
      <c r="G26" s="11"/>
      <c r="H26" s="14"/>
    </row>
    <row r="27" spans="1:8" ht="15" thickBot="1" x14ac:dyDescent="0.4">
      <c r="A27" s="12"/>
      <c r="B27" s="11"/>
      <c r="C27" s="13"/>
      <c r="D27" s="13"/>
      <c r="E27" s="13"/>
      <c r="F27" s="12"/>
      <c r="G27" s="11"/>
      <c r="H27" s="14"/>
    </row>
    <row r="28" spans="1:8" ht="15" thickBot="1" x14ac:dyDescent="0.4">
      <c r="A28" s="12"/>
      <c r="B28" s="11"/>
      <c r="C28" s="13"/>
      <c r="D28" s="13"/>
      <c r="E28" s="13"/>
      <c r="F28" s="12"/>
      <c r="G28" s="11"/>
      <c r="H28" s="14"/>
    </row>
    <row r="29" spans="1:8" ht="15" thickBot="1" x14ac:dyDescent="0.4">
      <c r="A29" s="12"/>
      <c r="B29" s="11"/>
      <c r="C29" s="13"/>
      <c r="D29" s="13"/>
      <c r="E29" s="13"/>
      <c r="F29" s="12"/>
      <c r="G29" s="11"/>
      <c r="H29" s="14"/>
    </row>
    <row r="30" spans="1:8" ht="15" thickBot="1" x14ac:dyDescent="0.4">
      <c r="A30" s="12"/>
      <c r="B30" s="11"/>
      <c r="C30" s="13"/>
      <c r="D30" s="13"/>
      <c r="E30" s="13"/>
      <c r="F30" s="12"/>
      <c r="G30" s="11"/>
      <c r="H30" s="14"/>
    </row>
    <row r="31" spans="1:8" ht="15" thickBot="1" x14ac:dyDescent="0.4">
      <c r="A31" s="12"/>
      <c r="B31" s="11"/>
      <c r="C31" s="13"/>
      <c r="D31" s="13"/>
      <c r="E31" s="13"/>
      <c r="F31" s="12"/>
      <c r="G31" s="11"/>
      <c r="H31" s="14"/>
    </row>
    <row r="32" spans="1:8" ht="15" thickBot="1" x14ac:dyDescent="0.4">
      <c r="A32" s="12"/>
      <c r="B32" s="11"/>
      <c r="C32" s="13"/>
      <c r="D32" s="13"/>
      <c r="E32" s="13"/>
      <c r="F32" s="12"/>
      <c r="G32" s="11"/>
      <c r="H32" s="14"/>
    </row>
    <row r="33" spans="1:8" ht="15" thickBot="1" x14ac:dyDescent="0.4">
      <c r="A33" s="12"/>
      <c r="B33" s="11"/>
      <c r="C33" s="13"/>
      <c r="D33" s="13"/>
      <c r="E33" s="13"/>
      <c r="F33" s="12"/>
      <c r="G33" s="11"/>
      <c r="H33" s="14"/>
    </row>
    <row r="34" spans="1:8" ht="15" thickBot="1" x14ac:dyDescent="0.4">
      <c r="A34" s="12"/>
      <c r="B34" s="11"/>
      <c r="C34" s="13"/>
      <c r="D34" s="13"/>
      <c r="E34" s="13"/>
      <c r="F34" s="12"/>
      <c r="G34" s="11"/>
      <c r="H34" s="14"/>
    </row>
    <row r="35" spans="1:8" ht="15" thickBot="1" x14ac:dyDescent="0.4">
      <c r="A35" s="12"/>
      <c r="B35" s="11"/>
      <c r="C35" s="13"/>
      <c r="D35" s="13"/>
      <c r="E35" s="13"/>
      <c r="F35" s="12"/>
      <c r="G35" s="11"/>
      <c r="H35" s="14"/>
    </row>
    <row r="36" spans="1:8" ht="15" thickBot="1" x14ac:dyDescent="0.4">
      <c r="A36" s="12"/>
      <c r="B36" s="11"/>
      <c r="C36" s="13"/>
      <c r="D36" s="13"/>
      <c r="E36" s="13"/>
      <c r="F36" s="12"/>
      <c r="G36" s="11"/>
      <c r="H36" s="14"/>
    </row>
    <row r="37" spans="1:8" ht="15" thickBot="1" x14ac:dyDescent="0.4">
      <c r="A37" s="12"/>
      <c r="B37" s="11"/>
      <c r="C37" s="13"/>
      <c r="D37" s="13"/>
      <c r="E37" s="13"/>
      <c r="F37" s="12"/>
      <c r="G37" s="11"/>
      <c r="H37" s="14"/>
    </row>
    <row r="38" spans="1:8" ht="15" thickBot="1" x14ac:dyDescent="0.4">
      <c r="A38" s="12"/>
      <c r="B38" s="11"/>
      <c r="C38" s="13"/>
      <c r="D38" s="13"/>
      <c r="E38" s="13"/>
      <c r="F38" s="12"/>
      <c r="G38" s="11"/>
      <c r="H38" s="14"/>
    </row>
    <row r="39" spans="1:8" ht="15" thickBot="1" x14ac:dyDescent="0.4">
      <c r="A39" s="12"/>
      <c r="B39" s="11"/>
      <c r="C39" s="13"/>
      <c r="D39" s="13"/>
      <c r="E39" s="13"/>
      <c r="F39" s="12"/>
      <c r="G39" s="11"/>
      <c r="H39" s="14"/>
    </row>
    <row r="40" spans="1:8" ht="15" thickBot="1" x14ac:dyDescent="0.4">
      <c r="A40" s="12"/>
      <c r="B40" s="11"/>
      <c r="C40" s="13"/>
      <c r="D40" s="13"/>
      <c r="E40" s="13"/>
      <c r="F40" s="12"/>
      <c r="G40" s="11"/>
      <c r="H40" s="14"/>
    </row>
    <row r="41" spans="1:8" ht="15" thickBot="1" x14ac:dyDescent="0.4">
      <c r="A41" s="12"/>
      <c r="B41" s="11"/>
      <c r="C41" s="13"/>
      <c r="D41" s="13"/>
      <c r="E41" s="13"/>
      <c r="F41" s="12"/>
      <c r="G41" s="11"/>
      <c r="H41" s="14"/>
    </row>
    <row r="42" spans="1:8" ht="15" thickBot="1" x14ac:dyDescent="0.4">
      <c r="A42" s="12"/>
      <c r="B42" s="11"/>
      <c r="C42" s="13"/>
      <c r="D42" s="13"/>
      <c r="E42" s="13"/>
      <c r="F42" s="12"/>
      <c r="G42" s="11"/>
      <c r="H42" s="14"/>
    </row>
    <row r="43" spans="1:8" ht="15" thickBot="1" x14ac:dyDescent="0.4">
      <c r="A43" s="12"/>
      <c r="B43" s="11"/>
      <c r="C43" s="13"/>
      <c r="D43" s="13"/>
      <c r="E43" s="13"/>
      <c r="F43" s="12"/>
      <c r="G43" s="11"/>
      <c r="H43" s="14"/>
    </row>
    <row r="44" spans="1:8" ht="15" thickBot="1" x14ac:dyDescent="0.4">
      <c r="A44" s="12"/>
      <c r="B44" s="11"/>
      <c r="C44" s="13"/>
      <c r="D44" s="13"/>
      <c r="E44" s="13"/>
      <c r="F44" s="12"/>
      <c r="G44" s="11"/>
      <c r="H44" s="14"/>
    </row>
    <row r="45" spans="1:8" ht="15" thickBot="1" x14ac:dyDescent="0.4">
      <c r="A45" s="12"/>
      <c r="B45" s="11"/>
      <c r="C45" s="13"/>
      <c r="D45" s="13"/>
      <c r="E45" s="13"/>
      <c r="F45" s="12"/>
      <c r="G45" s="11"/>
      <c r="H45" s="14"/>
    </row>
    <row r="46" spans="1:8" ht="15" thickBot="1" x14ac:dyDescent="0.4">
      <c r="A46" s="12"/>
      <c r="B46" s="11"/>
      <c r="C46" s="13"/>
      <c r="D46" s="13"/>
      <c r="E46" s="13"/>
      <c r="F46" s="12"/>
      <c r="G46" s="11"/>
      <c r="H46" s="14"/>
    </row>
    <row r="47" spans="1:8" ht="15" thickBot="1" x14ac:dyDescent="0.4">
      <c r="A47" s="12"/>
      <c r="B47" s="11"/>
      <c r="C47" s="13"/>
      <c r="D47" s="13"/>
      <c r="E47" s="13"/>
      <c r="F47" s="12"/>
      <c r="G47" s="11"/>
      <c r="H47" s="14"/>
    </row>
    <row r="48" spans="1:8" ht="15" thickBot="1" x14ac:dyDescent="0.4">
      <c r="A48" s="12"/>
      <c r="B48" s="11"/>
      <c r="C48" s="13"/>
      <c r="D48" s="13"/>
      <c r="E48" s="13"/>
      <c r="F48" s="12"/>
      <c r="G48" s="11"/>
      <c r="H48" s="14"/>
    </row>
    <row r="49" spans="1:8" ht="15" thickBot="1" x14ac:dyDescent="0.4">
      <c r="A49" s="12"/>
      <c r="B49" s="11"/>
      <c r="C49" s="13"/>
      <c r="D49" s="13"/>
      <c r="E49" s="13"/>
      <c r="F49" s="12"/>
      <c r="G49" s="11"/>
      <c r="H49" s="14"/>
    </row>
    <row r="50" spans="1:8" ht="15" thickBot="1" x14ac:dyDescent="0.4">
      <c r="A50" s="12"/>
      <c r="B50" s="11"/>
      <c r="C50" s="13"/>
      <c r="D50" s="13"/>
      <c r="E50" s="13"/>
      <c r="F50" s="12"/>
      <c r="G50" s="11"/>
      <c r="H50" s="14"/>
    </row>
    <row r="51" spans="1:8" ht="15" thickBot="1" x14ac:dyDescent="0.4">
      <c r="A51" s="12"/>
      <c r="B51" s="11"/>
      <c r="C51" s="13"/>
      <c r="D51" s="13"/>
      <c r="E51" s="13"/>
      <c r="F51" s="12"/>
      <c r="G51" s="11"/>
      <c r="H51" s="14"/>
    </row>
    <row r="52" spans="1:8" ht="15" thickBot="1" x14ac:dyDescent="0.4">
      <c r="A52" s="12"/>
      <c r="B52" s="11"/>
      <c r="C52" s="13"/>
      <c r="D52" s="13"/>
      <c r="E52" s="13"/>
      <c r="F52" s="12"/>
      <c r="G52" s="11"/>
      <c r="H52" s="14"/>
    </row>
    <row r="53" spans="1:8" ht="15" thickBot="1" x14ac:dyDescent="0.4">
      <c r="A53" s="12"/>
      <c r="B53" s="11"/>
      <c r="C53" s="13"/>
      <c r="D53" s="13"/>
      <c r="E53" s="13"/>
      <c r="F53" s="12"/>
      <c r="G53" s="11"/>
      <c r="H53" s="14"/>
    </row>
    <row r="54" spans="1:8" ht="15" thickBot="1" x14ac:dyDescent="0.4">
      <c r="A54" s="12"/>
      <c r="B54" s="11"/>
      <c r="C54" s="13"/>
      <c r="D54" s="13"/>
      <c r="E54" s="13"/>
      <c r="F54" s="12"/>
      <c r="G54" s="11"/>
      <c r="H54" s="14"/>
    </row>
    <row r="55" spans="1:8" ht="15" thickBot="1" x14ac:dyDescent="0.4">
      <c r="A55" s="12"/>
      <c r="B55" s="11"/>
      <c r="C55" s="13"/>
      <c r="D55" s="13"/>
      <c r="E55" s="13"/>
      <c r="F55" s="12"/>
      <c r="G55" s="11"/>
      <c r="H55" s="14"/>
    </row>
    <row r="56" spans="1:8" ht="15" thickBot="1" x14ac:dyDescent="0.4">
      <c r="A56" s="12"/>
      <c r="B56" s="11"/>
      <c r="C56" s="13"/>
      <c r="D56" s="13"/>
      <c r="E56" s="13"/>
      <c r="F56" s="12"/>
      <c r="G56" s="11"/>
      <c r="H56" s="14"/>
    </row>
    <row r="57" spans="1:8" ht="15" thickBot="1" x14ac:dyDescent="0.4">
      <c r="A57" s="12"/>
      <c r="B57" s="11"/>
      <c r="C57" s="13"/>
      <c r="D57" s="13"/>
      <c r="E57" s="13"/>
      <c r="F57" s="12"/>
      <c r="G57" s="11"/>
      <c r="H57" s="14"/>
    </row>
    <row r="58" spans="1:8" ht="15" thickBot="1" x14ac:dyDescent="0.4">
      <c r="A58" s="12"/>
      <c r="B58" s="11"/>
      <c r="C58" s="13"/>
      <c r="D58" s="13"/>
      <c r="E58" s="13"/>
      <c r="F58" s="12"/>
      <c r="G58" s="11"/>
      <c r="H58" s="14"/>
    </row>
    <row r="59" spans="1:8" ht="15" thickBot="1" x14ac:dyDescent="0.4">
      <c r="A59" s="12"/>
      <c r="B59" s="11"/>
      <c r="C59" s="13"/>
      <c r="D59" s="13"/>
      <c r="E59" s="13"/>
      <c r="F59" s="12"/>
      <c r="G59" s="11"/>
      <c r="H59" s="14"/>
    </row>
    <row r="60" spans="1:8" ht="15" thickBot="1" x14ac:dyDescent="0.4">
      <c r="A60" s="12"/>
      <c r="B60" s="11"/>
      <c r="C60" s="13"/>
      <c r="D60" s="13"/>
      <c r="E60" s="13"/>
      <c r="F60" s="12"/>
      <c r="G60" s="11"/>
      <c r="H60" s="14"/>
    </row>
    <row r="61" spans="1:8" ht="15" thickBot="1" x14ac:dyDescent="0.4">
      <c r="A61" s="12"/>
      <c r="B61" s="11"/>
      <c r="C61" s="13"/>
      <c r="D61" s="13"/>
      <c r="E61" s="13"/>
      <c r="F61" s="12"/>
      <c r="G61" s="11"/>
      <c r="H61" s="14"/>
    </row>
    <row r="62" spans="1:8" ht="15" thickBot="1" x14ac:dyDescent="0.4">
      <c r="A62" s="12"/>
      <c r="B62" s="11"/>
      <c r="C62" s="13"/>
      <c r="D62" s="13"/>
      <c r="E62" s="13"/>
      <c r="F62" s="12"/>
      <c r="G62" s="11"/>
      <c r="H62" s="14"/>
    </row>
    <row r="63" spans="1:8" ht="15" thickBot="1" x14ac:dyDescent="0.4">
      <c r="A63" s="12"/>
      <c r="B63" s="11"/>
      <c r="C63" s="13"/>
      <c r="D63" s="13"/>
      <c r="E63" s="13"/>
      <c r="F63" s="12"/>
      <c r="G63" s="11"/>
      <c r="H63" s="14"/>
    </row>
    <row r="64" spans="1:8" ht="15" thickBot="1" x14ac:dyDescent="0.4">
      <c r="A64" s="12"/>
      <c r="B64" s="11"/>
      <c r="C64" s="13"/>
      <c r="D64" s="13"/>
      <c r="E64" s="13"/>
      <c r="F64" s="12"/>
      <c r="G64" s="11"/>
      <c r="H64" s="14"/>
    </row>
    <row r="65" spans="1:8" ht="15" thickBot="1" x14ac:dyDescent="0.4">
      <c r="A65" s="12"/>
      <c r="B65" s="11"/>
      <c r="C65" s="13"/>
      <c r="D65" s="13"/>
      <c r="E65" s="13"/>
      <c r="F65" s="12"/>
      <c r="G65" s="11"/>
      <c r="H65" s="14"/>
    </row>
    <row r="66" spans="1:8" ht="15" thickBot="1" x14ac:dyDescent="0.4">
      <c r="A66" s="12"/>
      <c r="B66" s="11"/>
      <c r="C66" s="13"/>
      <c r="D66" s="13"/>
      <c r="E66" s="13"/>
      <c r="F66" s="12"/>
      <c r="G66" s="11"/>
      <c r="H66" s="14"/>
    </row>
    <row r="67" spans="1:8" ht="15" thickBot="1" x14ac:dyDescent="0.4">
      <c r="A67" s="12"/>
      <c r="B67" s="11"/>
      <c r="C67" s="13"/>
      <c r="D67" s="13"/>
      <c r="E67" s="13"/>
      <c r="F67" s="12"/>
      <c r="G67" s="11"/>
      <c r="H67" s="14"/>
    </row>
    <row r="68" spans="1:8" ht="15" thickBot="1" x14ac:dyDescent="0.4">
      <c r="A68" s="12"/>
      <c r="B68" s="11"/>
      <c r="C68" s="13"/>
      <c r="D68" s="13"/>
      <c r="E68" s="13"/>
      <c r="F68" s="12"/>
      <c r="G68" s="11"/>
      <c r="H68" s="14"/>
    </row>
    <row r="69" spans="1:8" ht="15" thickBot="1" x14ac:dyDescent="0.4">
      <c r="A69" s="12"/>
      <c r="B69" s="11"/>
      <c r="C69" s="13"/>
      <c r="D69" s="13"/>
      <c r="E69" s="13"/>
      <c r="F69" s="12"/>
      <c r="G69" s="11"/>
      <c r="H69" s="14"/>
    </row>
    <row r="70" spans="1:8" ht="15" thickBot="1" x14ac:dyDescent="0.4">
      <c r="A70" s="12"/>
      <c r="B70" s="11"/>
      <c r="C70" s="13"/>
      <c r="D70" s="13"/>
      <c r="E70" s="13"/>
      <c r="F70" s="12"/>
      <c r="G70" s="11"/>
      <c r="H70" s="14"/>
    </row>
    <row r="71" spans="1:8" ht="15" thickBot="1" x14ac:dyDescent="0.4">
      <c r="A71" s="12"/>
      <c r="B71" s="11"/>
      <c r="C71" s="13"/>
      <c r="D71" s="13"/>
      <c r="E71" s="13"/>
      <c r="F71" s="12"/>
      <c r="G71" s="11"/>
      <c r="H71" s="14"/>
    </row>
    <row r="72" spans="1:8" ht="15" thickBot="1" x14ac:dyDescent="0.4">
      <c r="A72" s="12"/>
      <c r="B72" s="11"/>
      <c r="C72" s="13"/>
      <c r="D72" s="13"/>
      <c r="E72" s="13"/>
      <c r="F72" s="12"/>
      <c r="G72" s="11"/>
      <c r="H72" s="14"/>
    </row>
    <row r="73" spans="1:8" ht="15" thickBot="1" x14ac:dyDescent="0.4">
      <c r="A73" s="12"/>
      <c r="B73" s="11"/>
      <c r="C73" s="13"/>
      <c r="D73" s="13"/>
      <c r="E73" s="13"/>
      <c r="F73" s="12"/>
      <c r="G73" s="11"/>
      <c r="H73" s="14"/>
    </row>
    <row r="74" spans="1:8" ht="15" thickBot="1" x14ac:dyDescent="0.4">
      <c r="A74" s="12"/>
      <c r="B74" s="11"/>
      <c r="C74" s="13"/>
      <c r="D74" s="13"/>
      <c r="E74" s="13"/>
      <c r="F74" s="12"/>
      <c r="G74" s="11"/>
      <c r="H74" s="14"/>
    </row>
    <row r="75" spans="1:8" ht="15" thickBot="1" x14ac:dyDescent="0.4">
      <c r="A75" s="12"/>
      <c r="B75" s="11"/>
      <c r="C75" s="13"/>
      <c r="D75" s="13"/>
      <c r="E75" s="13"/>
      <c r="F75" s="12"/>
      <c r="G75" s="11"/>
      <c r="H75" s="14"/>
    </row>
    <row r="76" spans="1:8" ht="15" thickBot="1" x14ac:dyDescent="0.4">
      <c r="A76" s="12"/>
      <c r="B76" s="11"/>
      <c r="C76" s="13"/>
      <c r="D76" s="13"/>
      <c r="E76" s="13"/>
      <c r="F76" s="12"/>
      <c r="G76" s="11"/>
      <c r="H76" s="14"/>
    </row>
    <row r="77" spans="1:8" ht="15" thickBot="1" x14ac:dyDescent="0.4">
      <c r="A77" s="12"/>
      <c r="B77" s="11"/>
      <c r="C77" s="13"/>
      <c r="D77" s="13"/>
      <c r="E77" s="13"/>
      <c r="F77" s="12"/>
      <c r="G77" s="11"/>
      <c r="H77" s="14"/>
    </row>
    <row r="78" spans="1:8" ht="15" thickBot="1" x14ac:dyDescent="0.4">
      <c r="A78" s="12"/>
      <c r="B78" s="11"/>
      <c r="C78" s="13"/>
      <c r="D78" s="13"/>
      <c r="E78" s="13"/>
      <c r="F78" s="12"/>
      <c r="G78" s="11"/>
      <c r="H78" s="14"/>
    </row>
    <row r="79" spans="1:8" ht="15" thickBot="1" x14ac:dyDescent="0.4">
      <c r="A79" s="12"/>
      <c r="B79" s="11"/>
      <c r="C79" s="13"/>
      <c r="D79" s="13"/>
      <c r="E79" s="13"/>
      <c r="F79" s="12"/>
      <c r="G79" s="11"/>
      <c r="H79" s="14"/>
    </row>
    <row r="80" spans="1:8" ht="15" thickBot="1" x14ac:dyDescent="0.4">
      <c r="A80" s="12"/>
      <c r="B80" s="11"/>
      <c r="C80" s="13"/>
      <c r="D80" s="13"/>
      <c r="E80" s="13"/>
      <c r="F80" s="12"/>
      <c r="G80" s="11"/>
      <c r="H80" s="14"/>
    </row>
    <row r="81" spans="1:8" ht="15" thickBot="1" x14ac:dyDescent="0.4">
      <c r="A81" s="12"/>
      <c r="B81" s="11"/>
      <c r="C81" s="13"/>
      <c r="D81" s="13"/>
      <c r="E81" s="13"/>
      <c r="F81" s="12"/>
      <c r="G81" s="11"/>
      <c r="H81" s="14"/>
    </row>
    <row r="82" spans="1:8" ht="15" thickBot="1" x14ac:dyDescent="0.4">
      <c r="A82" s="12"/>
      <c r="B82" s="11"/>
      <c r="C82" s="13"/>
      <c r="D82" s="13"/>
      <c r="E82" s="13"/>
      <c r="F82" s="12"/>
      <c r="G82" s="11"/>
      <c r="H82" s="14"/>
    </row>
    <row r="83" spans="1:8" ht="15" thickBot="1" x14ac:dyDescent="0.4">
      <c r="A83" s="12"/>
      <c r="B83" s="11"/>
      <c r="C83" s="13"/>
      <c r="D83" s="13"/>
      <c r="E83" s="13"/>
      <c r="F83" s="12"/>
      <c r="G83" s="11"/>
      <c r="H83" s="14"/>
    </row>
    <row r="84" spans="1:8" ht="15" thickBot="1" x14ac:dyDescent="0.4">
      <c r="A84" s="12"/>
      <c r="B84" s="11"/>
      <c r="C84" s="13"/>
      <c r="D84" s="13"/>
      <c r="E84" s="13"/>
      <c r="F84" s="12"/>
      <c r="G84" s="11"/>
      <c r="H84" s="14"/>
    </row>
    <row r="85" spans="1:8" ht="15" thickBot="1" x14ac:dyDescent="0.4">
      <c r="A85" s="12"/>
      <c r="B85" s="11"/>
      <c r="C85" s="13"/>
      <c r="D85" s="13"/>
      <c r="E85" s="13"/>
      <c r="F85" s="12"/>
      <c r="G85" s="11"/>
      <c r="H85" s="14"/>
    </row>
    <row r="86" spans="1:8" ht="15" thickBot="1" x14ac:dyDescent="0.4">
      <c r="A86" s="12"/>
      <c r="B86" s="11"/>
      <c r="C86" s="13"/>
      <c r="D86" s="13"/>
      <c r="E86" s="13"/>
      <c r="F86" s="12"/>
      <c r="G86" s="11"/>
      <c r="H86" s="14"/>
    </row>
    <row r="87" spans="1:8" ht="15" thickBot="1" x14ac:dyDescent="0.4">
      <c r="A87" s="12"/>
      <c r="B87" s="11"/>
      <c r="C87" s="13"/>
      <c r="D87" s="13"/>
      <c r="E87" s="13"/>
      <c r="F87" s="12"/>
      <c r="G87" s="11"/>
      <c r="H87" s="14"/>
    </row>
    <row r="88" spans="1:8" ht="15" thickBot="1" x14ac:dyDescent="0.4">
      <c r="A88" s="12"/>
      <c r="B88" s="11"/>
      <c r="C88" s="13"/>
      <c r="D88" s="13"/>
      <c r="E88" s="13"/>
      <c r="F88" s="12"/>
      <c r="G88" s="11"/>
      <c r="H88" s="14"/>
    </row>
    <row r="89" spans="1:8" ht="15" thickBot="1" x14ac:dyDescent="0.4">
      <c r="A89" s="12"/>
      <c r="B89" s="11"/>
      <c r="C89" s="13"/>
      <c r="D89" s="13"/>
      <c r="E89" s="13"/>
      <c r="F89" s="12"/>
      <c r="G89" s="11"/>
      <c r="H89" s="14"/>
    </row>
    <row r="90" spans="1:8" ht="15" thickBot="1" x14ac:dyDescent="0.4">
      <c r="A90" s="12"/>
      <c r="B90" s="11"/>
      <c r="C90" s="13"/>
      <c r="D90" s="13"/>
      <c r="E90" s="13"/>
      <c r="F90" s="12"/>
      <c r="G90" s="11"/>
      <c r="H90" s="14"/>
    </row>
    <row r="91" spans="1:8" ht="15" thickBot="1" x14ac:dyDescent="0.4">
      <c r="A91" s="12"/>
      <c r="B91" s="11"/>
      <c r="C91" s="13"/>
      <c r="D91" s="13"/>
      <c r="E91" s="13"/>
      <c r="F91" s="12"/>
      <c r="G91" s="11"/>
      <c r="H91" s="14"/>
    </row>
    <row r="92" spans="1:8" ht="15" thickBot="1" x14ac:dyDescent="0.4">
      <c r="A92" s="12"/>
      <c r="B92" s="11"/>
      <c r="C92" s="13"/>
      <c r="D92" s="13"/>
      <c r="E92" s="13"/>
      <c r="F92" s="12"/>
      <c r="G92" s="11"/>
      <c r="H92" s="14"/>
    </row>
    <row r="93" spans="1:8" ht="15" thickBot="1" x14ac:dyDescent="0.4">
      <c r="A93" s="12"/>
      <c r="B93" s="11"/>
      <c r="C93" s="13"/>
      <c r="D93" s="13"/>
      <c r="E93" s="13"/>
      <c r="F93" s="12"/>
      <c r="G93" s="11"/>
      <c r="H93" s="14"/>
    </row>
    <row r="94" spans="1:8" ht="15" thickBot="1" x14ac:dyDescent="0.4">
      <c r="A94" s="12"/>
      <c r="B94" s="11"/>
      <c r="C94" s="13"/>
      <c r="D94" s="13"/>
      <c r="E94" s="13"/>
      <c r="F94" s="12"/>
      <c r="G94" s="11"/>
      <c r="H94" s="14"/>
    </row>
    <row r="95" spans="1:8" ht="15" thickBot="1" x14ac:dyDescent="0.4">
      <c r="A95" s="12"/>
      <c r="B95" s="11"/>
      <c r="C95" s="13"/>
      <c r="D95" s="13"/>
      <c r="E95" s="13"/>
      <c r="F95" s="12"/>
      <c r="G95" s="11"/>
      <c r="H95" s="14"/>
    </row>
    <row r="96" spans="1:8" ht="15" thickBot="1" x14ac:dyDescent="0.4">
      <c r="A96" s="12"/>
      <c r="B96" s="11"/>
      <c r="C96" s="13"/>
      <c r="D96" s="13"/>
      <c r="E96" s="13"/>
      <c r="F96" s="12"/>
      <c r="G96" s="11"/>
      <c r="H96" s="14"/>
    </row>
    <row r="97" spans="1:8" ht="15" thickBot="1" x14ac:dyDescent="0.4">
      <c r="A97" s="12"/>
      <c r="B97" s="11"/>
      <c r="C97" s="13"/>
      <c r="D97" s="13"/>
      <c r="E97" s="13"/>
      <c r="F97" s="12"/>
      <c r="G97" s="11"/>
      <c r="H97" s="14"/>
    </row>
    <row r="98" spans="1:8" ht="15" thickBot="1" x14ac:dyDescent="0.4">
      <c r="A98" s="12"/>
      <c r="B98" s="11"/>
      <c r="C98" s="13"/>
      <c r="D98" s="13"/>
      <c r="E98" s="13"/>
      <c r="F98" s="12"/>
      <c r="G98" s="11"/>
      <c r="H98" s="14"/>
    </row>
    <row r="99" spans="1:8" ht="15" thickBot="1" x14ac:dyDescent="0.4">
      <c r="A99" s="12"/>
      <c r="B99" s="11"/>
      <c r="C99" s="13"/>
      <c r="D99" s="13"/>
      <c r="E99" s="13"/>
      <c r="F99" s="12"/>
      <c r="G99" s="11"/>
      <c r="H99" s="14"/>
    </row>
    <row r="100" spans="1:8" ht="15" thickBot="1" x14ac:dyDescent="0.4">
      <c r="A100" s="12"/>
      <c r="B100" s="11"/>
      <c r="C100" s="13"/>
      <c r="D100" s="13"/>
      <c r="E100" s="13"/>
      <c r="F100" s="12"/>
      <c r="G100" s="11"/>
      <c r="H100" s="14"/>
    </row>
    <row r="101" spans="1:8" ht="15" thickBot="1" x14ac:dyDescent="0.4">
      <c r="A101" s="12"/>
      <c r="B101" s="11"/>
      <c r="C101" s="13"/>
      <c r="D101" s="13"/>
      <c r="E101" s="13"/>
      <c r="F101" s="12"/>
      <c r="G101" s="11"/>
      <c r="H101" s="14"/>
    </row>
    <row r="102" spans="1:8" ht="15" thickBot="1" x14ac:dyDescent="0.4">
      <c r="A102" s="12"/>
      <c r="B102" s="11"/>
      <c r="C102" s="13"/>
      <c r="D102" s="13"/>
      <c r="E102" s="13"/>
      <c r="F102" s="12"/>
      <c r="G102" s="11"/>
      <c r="H102" s="14"/>
    </row>
    <row r="103" spans="1:8" ht="15" thickBot="1" x14ac:dyDescent="0.4">
      <c r="A103" s="12"/>
      <c r="B103" s="11"/>
      <c r="C103" s="13"/>
      <c r="D103" s="13"/>
      <c r="E103" s="13"/>
      <c r="F103" s="12"/>
      <c r="G103" s="11"/>
      <c r="H103" s="14"/>
    </row>
    <row r="104" spans="1:8" ht="15" thickBot="1" x14ac:dyDescent="0.4">
      <c r="A104" s="12"/>
      <c r="B104" s="11"/>
      <c r="C104" s="13"/>
      <c r="D104" s="13"/>
      <c r="E104" s="13"/>
      <c r="F104" s="12"/>
      <c r="G104" s="11"/>
      <c r="H104" s="14"/>
    </row>
    <row r="105" spans="1:8" ht="15" thickBot="1" x14ac:dyDescent="0.4">
      <c r="A105" s="12"/>
      <c r="B105" s="11"/>
      <c r="C105" s="13"/>
      <c r="D105" s="13"/>
      <c r="E105" s="13"/>
      <c r="F105" s="12"/>
      <c r="G105" s="11"/>
      <c r="H105" s="14"/>
    </row>
    <row r="106" spans="1:8" ht="15" thickBot="1" x14ac:dyDescent="0.4">
      <c r="A106" s="12"/>
      <c r="B106" s="11"/>
      <c r="C106" s="13"/>
      <c r="D106" s="13"/>
      <c r="E106" s="13"/>
      <c r="F106" s="12"/>
      <c r="G106" s="11"/>
      <c r="H106" s="14"/>
    </row>
    <row r="107" spans="1:8" ht="15" thickBot="1" x14ac:dyDescent="0.4">
      <c r="A107" s="12"/>
      <c r="B107" s="11"/>
      <c r="C107" s="13"/>
      <c r="D107" s="13"/>
      <c r="E107" s="13"/>
      <c r="F107" s="12"/>
      <c r="G107" s="11"/>
      <c r="H107" s="14"/>
    </row>
    <row r="108" spans="1:8" ht="15" thickBot="1" x14ac:dyDescent="0.4">
      <c r="A108" s="12"/>
      <c r="B108" s="11"/>
      <c r="C108" s="13"/>
      <c r="D108" s="13"/>
      <c r="E108" s="13"/>
      <c r="F108" s="12"/>
      <c r="G108" s="11"/>
      <c r="H108" s="14"/>
    </row>
    <row r="109" spans="1:8" ht="15" thickBot="1" x14ac:dyDescent="0.4">
      <c r="A109" s="12"/>
      <c r="B109" s="11"/>
      <c r="C109" s="13"/>
      <c r="D109" s="13"/>
      <c r="E109" s="13"/>
      <c r="F109" s="12"/>
      <c r="G109" s="11"/>
      <c r="H109" s="14"/>
    </row>
    <row r="110" spans="1:8" ht="15" thickBot="1" x14ac:dyDescent="0.4">
      <c r="A110" s="12"/>
      <c r="B110" s="11"/>
      <c r="C110" s="13"/>
      <c r="D110" s="13"/>
      <c r="E110" s="13"/>
      <c r="F110" s="12"/>
      <c r="G110" s="11"/>
      <c r="H110" s="14"/>
    </row>
    <row r="111" spans="1:8" ht="15" thickBot="1" x14ac:dyDescent="0.4">
      <c r="A111" s="12"/>
      <c r="B111" s="11"/>
      <c r="C111" s="13"/>
      <c r="D111" s="13"/>
      <c r="E111" s="13"/>
      <c r="F111" s="12"/>
      <c r="G111" s="11"/>
      <c r="H111" s="14"/>
    </row>
    <row r="112" spans="1:8" ht="15" thickBot="1" x14ac:dyDescent="0.4">
      <c r="A112" s="12"/>
      <c r="B112" s="11"/>
      <c r="C112" s="13"/>
      <c r="D112" s="13"/>
      <c r="E112" s="13"/>
      <c r="F112" s="12"/>
      <c r="G112" s="11"/>
      <c r="H112" s="14"/>
    </row>
    <row r="113" spans="1:8" ht="15" thickBot="1" x14ac:dyDescent="0.4">
      <c r="A113" s="12"/>
      <c r="B113" s="11"/>
      <c r="C113" s="13"/>
      <c r="D113" s="13"/>
      <c r="E113" s="13"/>
      <c r="F113" s="12"/>
      <c r="G113" s="11"/>
      <c r="H113" s="14"/>
    </row>
    <row r="114" spans="1:8" ht="15" thickBot="1" x14ac:dyDescent="0.4">
      <c r="A114" s="12"/>
      <c r="B114" s="11"/>
      <c r="C114" s="13"/>
      <c r="D114" s="13"/>
      <c r="E114" s="13"/>
      <c r="F114" s="12"/>
      <c r="G114" s="11"/>
      <c r="H114" s="14"/>
    </row>
    <row r="115" spans="1:8" ht="15" thickBot="1" x14ac:dyDescent="0.4">
      <c r="A115" s="12"/>
      <c r="B115" s="11"/>
      <c r="C115" s="13"/>
      <c r="D115" s="13"/>
      <c r="E115" s="13"/>
      <c r="F115" s="12"/>
      <c r="G115" s="11"/>
      <c r="H115" s="14"/>
    </row>
    <row r="116" spans="1:8" ht="15" thickBot="1" x14ac:dyDescent="0.4">
      <c r="A116" s="12"/>
      <c r="B116" s="11"/>
      <c r="C116" s="13"/>
      <c r="D116" s="13"/>
      <c r="E116" s="13"/>
      <c r="F116" s="12"/>
      <c r="G116" s="11"/>
      <c r="H116" s="14"/>
    </row>
    <row r="117" spans="1:8" ht="15" thickBot="1" x14ac:dyDescent="0.4">
      <c r="A117" s="12"/>
      <c r="B117" s="11"/>
      <c r="C117" s="13"/>
      <c r="D117" s="13"/>
      <c r="E117" s="13"/>
      <c r="F117" s="12"/>
      <c r="G117" s="11"/>
      <c r="H117" s="14"/>
    </row>
    <row r="118" spans="1:8" ht="15" thickBot="1" x14ac:dyDescent="0.4">
      <c r="A118" s="12"/>
      <c r="B118" s="11"/>
      <c r="C118" s="13"/>
      <c r="D118" s="13"/>
      <c r="E118" s="13"/>
      <c r="F118" s="12"/>
      <c r="G118" s="11"/>
      <c r="H118" s="14"/>
    </row>
    <row r="119" spans="1:8" ht="15" thickBot="1" x14ac:dyDescent="0.4">
      <c r="A119" s="12"/>
      <c r="B119" s="11"/>
      <c r="C119" s="13"/>
      <c r="D119" s="13"/>
      <c r="E119" s="13"/>
      <c r="F119" s="12"/>
      <c r="G119" s="11"/>
      <c r="H119" s="14"/>
    </row>
    <row r="120" spans="1:8" ht="15" thickBot="1" x14ac:dyDescent="0.4">
      <c r="A120" s="12"/>
      <c r="B120" s="11"/>
      <c r="C120" s="13"/>
      <c r="D120" s="13"/>
      <c r="E120" s="13"/>
      <c r="F120" s="12"/>
      <c r="G120" s="11"/>
      <c r="H120" s="14"/>
    </row>
    <row r="121" spans="1:8" ht="15" thickBot="1" x14ac:dyDescent="0.4">
      <c r="A121" s="12"/>
      <c r="B121" s="11"/>
      <c r="C121" s="13"/>
      <c r="D121" s="13"/>
      <c r="E121" s="13"/>
      <c r="F121" s="12"/>
      <c r="G121" s="11"/>
      <c r="H121" s="14"/>
    </row>
    <row r="122" spans="1:8" ht="15" thickBot="1" x14ac:dyDescent="0.4">
      <c r="A122" s="12"/>
      <c r="B122" s="11"/>
      <c r="C122" s="13"/>
      <c r="D122" s="13"/>
      <c r="E122" s="13"/>
      <c r="F122" s="12"/>
      <c r="G122" s="11"/>
      <c r="H122" s="14"/>
    </row>
    <row r="123" spans="1:8" ht="15" thickBot="1" x14ac:dyDescent="0.4">
      <c r="A123" s="12"/>
      <c r="B123" s="11"/>
      <c r="C123" s="13"/>
      <c r="D123" s="13"/>
      <c r="E123" s="13"/>
      <c r="F123" s="12"/>
      <c r="G123" s="11"/>
      <c r="H123" s="14"/>
    </row>
    <row r="124" spans="1:8" ht="15" thickBot="1" x14ac:dyDescent="0.4">
      <c r="A124" s="12"/>
      <c r="B124" s="11"/>
      <c r="C124" s="13"/>
      <c r="D124" s="13"/>
      <c r="E124" s="13"/>
      <c r="F124" s="12"/>
      <c r="G124" s="11"/>
      <c r="H124" s="14"/>
    </row>
    <row r="125" spans="1:8" ht="15" thickBot="1" x14ac:dyDescent="0.4">
      <c r="A125" s="12"/>
      <c r="B125" s="11"/>
      <c r="C125" s="13"/>
      <c r="D125" s="13"/>
      <c r="E125" s="13"/>
      <c r="F125" s="12"/>
      <c r="G125" s="11"/>
      <c r="H125" s="14"/>
    </row>
    <row r="126" spans="1:8" ht="15" thickBot="1" x14ac:dyDescent="0.4">
      <c r="A126" s="12"/>
      <c r="B126" s="11"/>
      <c r="C126" s="13"/>
      <c r="D126" s="13"/>
      <c r="E126" s="13"/>
      <c r="F126" s="12"/>
      <c r="G126" s="11"/>
      <c r="H126" s="14"/>
    </row>
    <row r="127" spans="1:8" ht="15" thickBot="1" x14ac:dyDescent="0.4">
      <c r="A127" s="12"/>
      <c r="B127" s="11"/>
      <c r="C127" s="13"/>
      <c r="D127" s="13"/>
      <c r="E127" s="13"/>
      <c r="F127" s="12"/>
      <c r="G127" s="11"/>
      <c r="H127" s="14"/>
    </row>
    <row r="128" spans="1:8" ht="15" thickBot="1" x14ac:dyDescent="0.4">
      <c r="A128" s="12"/>
      <c r="B128" s="11"/>
      <c r="C128" s="13"/>
      <c r="D128" s="13"/>
      <c r="E128" s="13"/>
      <c r="F128" s="12"/>
      <c r="G128" s="11"/>
      <c r="H128" s="14"/>
    </row>
    <row r="129" spans="1:8" ht="15" thickBot="1" x14ac:dyDescent="0.4">
      <c r="A129" s="12"/>
      <c r="B129" s="11"/>
      <c r="C129" s="13"/>
      <c r="D129" s="13"/>
      <c r="E129" s="13"/>
      <c r="F129" s="12"/>
      <c r="G129" s="11"/>
      <c r="H129" s="14"/>
    </row>
    <row r="130" spans="1:8" ht="15" thickBot="1" x14ac:dyDescent="0.4">
      <c r="A130" s="12"/>
      <c r="B130" s="11"/>
      <c r="C130" s="13"/>
      <c r="D130" s="13"/>
      <c r="E130" s="13"/>
      <c r="F130" s="12"/>
      <c r="G130" s="11"/>
      <c r="H130" s="14"/>
    </row>
    <row r="131" spans="1:8" ht="15" thickBot="1" x14ac:dyDescent="0.4">
      <c r="A131" s="12"/>
      <c r="B131" s="11"/>
      <c r="C131" s="13"/>
      <c r="D131" s="13"/>
      <c r="E131" s="13"/>
      <c r="F131" s="12"/>
      <c r="G131" s="11"/>
      <c r="H131" s="14"/>
    </row>
    <row r="132" spans="1:8" ht="15" thickBot="1" x14ac:dyDescent="0.4">
      <c r="A132" s="12"/>
      <c r="B132" s="11"/>
      <c r="C132" s="13"/>
      <c r="D132" s="13"/>
      <c r="E132" s="13"/>
      <c r="F132" s="12"/>
      <c r="G132" s="11"/>
      <c r="H132" s="14"/>
    </row>
    <row r="133" spans="1:8" ht="15" thickBot="1" x14ac:dyDescent="0.4">
      <c r="A133" s="12"/>
      <c r="B133" s="11"/>
      <c r="C133" s="13"/>
      <c r="D133" s="13"/>
      <c r="E133" s="13"/>
      <c r="F133" s="12"/>
      <c r="G133" s="11"/>
      <c r="H133" s="14"/>
    </row>
    <row r="134" spans="1:8" ht="15" thickBot="1" x14ac:dyDescent="0.4">
      <c r="A134" s="12"/>
      <c r="B134" s="11"/>
      <c r="C134" s="13"/>
      <c r="D134" s="13"/>
      <c r="E134" s="13"/>
      <c r="F134" s="12"/>
      <c r="G134" s="11"/>
      <c r="H134" s="14"/>
    </row>
    <row r="135" spans="1:8" ht="15" thickBot="1" x14ac:dyDescent="0.4">
      <c r="A135" s="12"/>
      <c r="B135" s="11"/>
      <c r="C135" s="13"/>
      <c r="D135" s="13"/>
      <c r="E135" s="13"/>
      <c r="F135" s="12"/>
      <c r="G135" s="11"/>
      <c r="H135" s="14"/>
    </row>
    <row r="136" spans="1:8" ht="15" thickBot="1" x14ac:dyDescent="0.4">
      <c r="A136" s="12"/>
      <c r="B136" s="11"/>
      <c r="C136" s="13"/>
      <c r="D136" s="13"/>
      <c r="E136" s="13"/>
      <c r="F136" s="12"/>
      <c r="G136" s="11"/>
      <c r="H136" s="14"/>
    </row>
    <row r="137" spans="1:8" ht="15" thickBot="1" x14ac:dyDescent="0.4">
      <c r="A137" s="12"/>
      <c r="B137" s="11"/>
      <c r="C137" s="13"/>
      <c r="D137" s="13"/>
      <c r="E137" s="13"/>
      <c r="F137" s="12"/>
      <c r="G137" s="11"/>
      <c r="H137" s="14"/>
    </row>
    <row r="138" spans="1:8" ht="15" thickBot="1" x14ac:dyDescent="0.4">
      <c r="A138" s="12"/>
      <c r="B138" s="11"/>
      <c r="C138" s="13"/>
      <c r="D138" s="13"/>
      <c r="E138" s="13"/>
      <c r="F138" s="12"/>
      <c r="G138" s="11"/>
      <c r="H138" s="14"/>
    </row>
    <row r="139" spans="1:8" ht="15" thickBot="1" x14ac:dyDescent="0.4">
      <c r="A139" s="12"/>
      <c r="B139" s="11"/>
      <c r="C139" s="13"/>
      <c r="D139" s="13"/>
      <c r="E139" s="13"/>
      <c r="F139" s="12"/>
      <c r="G139" s="11"/>
      <c r="H139" s="14"/>
    </row>
    <row r="140" spans="1:8" ht="15" thickBot="1" x14ac:dyDescent="0.4">
      <c r="A140" s="12"/>
      <c r="B140" s="11"/>
      <c r="C140" s="13"/>
      <c r="D140" s="13"/>
      <c r="E140" s="13"/>
      <c r="F140" s="12"/>
      <c r="G140" s="11"/>
      <c r="H140" s="14"/>
    </row>
    <row r="141" spans="1:8" ht="15" thickBot="1" x14ac:dyDescent="0.4">
      <c r="A141" s="12"/>
      <c r="B141" s="11"/>
      <c r="C141" s="13"/>
      <c r="D141" s="13"/>
      <c r="E141" s="13"/>
      <c r="F141" s="12"/>
      <c r="G141" s="11"/>
      <c r="H141" s="14"/>
    </row>
    <row r="142" spans="1:8" ht="15" thickBot="1" x14ac:dyDescent="0.4">
      <c r="A142" s="12"/>
      <c r="B142" s="11"/>
      <c r="C142" s="13"/>
      <c r="D142" s="13"/>
      <c r="E142" s="13"/>
      <c r="F142" s="12"/>
      <c r="G142" s="11"/>
      <c r="H142" s="14"/>
    </row>
    <row r="143" spans="1:8" ht="15" thickBot="1" x14ac:dyDescent="0.4">
      <c r="A143" s="12"/>
      <c r="B143" s="11"/>
      <c r="C143" s="13"/>
      <c r="D143" s="13"/>
      <c r="E143" s="13"/>
      <c r="F143" s="12"/>
      <c r="G143" s="11"/>
      <c r="H143" s="14"/>
    </row>
    <row r="144" spans="1:8" ht="15" thickBot="1" x14ac:dyDescent="0.4">
      <c r="A144" s="12"/>
      <c r="B144" s="11"/>
      <c r="C144" s="13"/>
      <c r="D144" s="13"/>
      <c r="E144" s="13"/>
      <c r="F144" s="12"/>
      <c r="G144" s="11"/>
      <c r="H144" s="14"/>
    </row>
    <row r="145" spans="1:8" ht="15" thickBot="1" x14ac:dyDescent="0.4">
      <c r="A145" s="12"/>
      <c r="B145" s="11"/>
      <c r="C145" s="13"/>
      <c r="D145" s="13"/>
      <c r="E145" s="13"/>
      <c r="F145" s="12"/>
      <c r="G145" s="11"/>
      <c r="H145" s="14"/>
    </row>
    <row r="146" spans="1:8" ht="15" thickBot="1" x14ac:dyDescent="0.4">
      <c r="A146" s="12"/>
      <c r="B146" s="11"/>
      <c r="C146" s="13"/>
      <c r="D146" s="13"/>
      <c r="E146" s="13"/>
      <c r="F146" s="12"/>
      <c r="G146" s="11"/>
      <c r="H146" s="14"/>
    </row>
    <row r="147" spans="1:8" ht="15" thickBot="1" x14ac:dyDescent="0.4">
      <c r="A147" s="12"/>
      <c r="B147" s="11"/>
      <c r="C147" s="13"/>
      <c r="D147" s="13"/>
      <c r="E147" s="13"/>
      <c r="F147" s="12"/>
      <c r="G147" s="11"/>
      <c r="H147" s="14"/>
    </row>
    <row r="148" spans="1:8" ht="15" thickBot="1" x14ac:dyDescent="0.4">
      <c r="A148" s="12"/>
      <c r="B148" s="11"/>
      <c r="C148" s="13"/>
      <c r="D148" s="13"/>
      <c r="E148" s="13"/>
      <c r="F148" s="12"/>
      <c r="G148" s="11"/>
      <c r="H148" s="14"/>
    </row>
    <row r="149" spans="1:8" ht="15" thickBot="1" x14ac:dyDescent="0.4">
      <c r="A149" s="12"/>
      <c r="B149" s="11"/>
      <c r="C149" s="13"/>
      <c r="D149" s="13"/>
      <c r="E149" s="13"/>
      <c r="F149" s="12"/>
      <c r="G149" s="11"/>
      <c r="H149" s="14"/>
    </row>
    <row r="150" spans="1:8" ht="15" thickBot="1" x14ac:dyDescent="0.4">
      <c r="A150" s="12"/>
      <c r="B150" s="11"/>
      <c r="C150" s="13"/>
      <c r="D150" s="13"/>
      <c r="E150" s="13"/>
      <c r="F150" s="12"/>
      <c r="G150" s="11"/>
      <c r="H150" s="14"/>
    </row>
    <row r="151" spans="1:8" ht="15" thickBot="1" x14ac:dyDescent="0.4">
      <c r="A151" s="12"/>
      <c r="B151" s="11"/>
      <c r="C151" s="13"/>
      <c r="D151" s="13"/>
      <c r="E151" s="13"/>
      <c r="F151" s="12"/>
      <c r="G151" s="11"/>
      <c r="H151" s="14"/>
    </row>
    <row r="152" spans="1:8" ht="15" thickBot="1" x14ac:dyDescent="0.4">
      <c r="A152" s="12"/>
      <c r="B152" s="11"/>
      <c r="C152" s="13"/>
      <c r="D152" s="13"/>
      <c r="E152" s="13"/>
      <c r="F152" s="12"/>
      <c r="G152" s="11"/>
      <c r="H152" s="14"/>
    </row>
    <row r="153" spans="1:8" ht="15" thickBot="1" x14ac:dyDescent="0.4">
      <c r="A153" s="12"/>
      <c r="B153" s="11"/>
      <c r="C153" s="13"/>
      <c r="D153" s="13"/>
      <c r="E153" s="13"/>
      <c r="F153" s="12"/>
      <c r="G153" s="11"/>
      <c r="H153" s="14"/>
    </row>
    <row r="154" spans="1:8" ht="15" thickBot="1" x14ac:dyDescent="0.4">
      <c r="A154" s="12"/>
      <c r="B154" s="11"/>
      <c r="C154" s="13"/>
      <c r="D154" s="13"/>
      <c r="E154" s="13"/>
      <c r="F154" s="12"/>
      <c r="G154" s="11"/>
      <c r="H154" s="14"/>
    </row>
    <row r="155" spans="1:8" ht="15" thickBot="1" x14ac:dyDescent="0.4">
      <c r="A155" s="12"/>
      <c r="B155" s="11"/>
      <c r="C155" s="13"/>
      <c r="D155" s="13"/>
      <c r="E155" s="13"/>
      <c r="F155" s="12"/>
      <c r="G155" s="11"/>
      <c r="H155" s="14"/>
    </row>
    <row r="156" spans="1:8" ht="15" thickBot="1" x14ac:dyDescent="0.4">
      <c r="A156" s="12"/>
      <c r="B156" s="11"/>
      <c r="C156" s="13"/>
      <c r="D156" s="13"/>
      <c r="E156" s="13"/>
      <c r="F156" s="12"/>
      <c r="G156" s="11"/>
      <c r="H156" s="14"/>
    </row>
    <row r="157" spans="1:8" ht="15" thickBot="1" x14ac:dyDescent="0.4">
      <c r="A157" s="12"/>
      <c r="B157" s="11"/>
      <c r="C157" s="13"/>
      <c r="D157" s="13"/>
      <c r="E157" s="13"/>
      <c r="F157" s="12"/>
      <c r="G157" s="11"/>
      <c r="H157" s="14"/>
    </row>
    <row r="158" spans="1:8" ht="15" thickBot="1" x14ac:dyDescent="0.4">
      <c r="A158" s="12"/>
      <c r="B158" s="11"/>
      <c r="C158" s="13"/>
      <c r="D158" s="13"/>
      <c r="E158" s="13"/>
      <c r="F158" s="12"/>
      <c r="G158" s="11"/>
      <c r="H158" s="14"/>
    </row>
    <row r="159" spans="1:8" ht="15" thickBot="1" x14ac:dyDescent="0.4">
      <c r="A159" s="12"/>
      <c r="B159" s="11"/>
      <c r="C159" s="13"/>
      <c r="D159" s="13"/>
      <c r="E159" s="13"/>
      <c r="F159" s="12"/>
      <c r="G159" s="11"/>
      <c r="H159" s="14"/>
    </row>
    <row r="160" spans="1:8" ht="15" thickBot="1" x14ac:dyDescent="0.4">
      <c r="A160" s="12"/>
      <c r="B160" s="11"/>
      <c r="C160" s="13"/>
      <c r="D160" s="13"/>
      <c r="E160" s="13"/>
      <c r="F160" s="12"/>
      <c r="G160" s="11"/>
      <c r="H160" s="14"/>
    </row>
    <row r="161" spans="1:8" ht="15" thickBot="1" x14ac:dyDescent="0.4">
      <c r="A161" s="12"/>
      <c r="B161" s="11"/>
      <c r="C161" s="13"/>
      <c r="D161" s="13"/>
      <c r="E161" s="13"/>
      <c r="F161" s="12"/>
      <c r="G161" s="11"/>
      <c r="H161" s="14"/>
    </row>
    <row r="162" spans="1:8" ht="15" thickBot="1" x14ac:dyDescent="0.4">
      <c r="A162" s="12"/>
      <c r="B162" s="11"/>
      <c r="C162" s="13"/>
      <c r="D162" s="13"/>
      <c r="E162" s="13"/>
      <c r="F162" s="12"/>
      <c r="G162" s="11"/>
      <c r="H162" s="14"/>
    </row>
    <row r="163" spans="1:8" ht="15" thickBot="1" x14ac:dyDescent="0.4">
      <c r="A163" s="12"/>
      <c r="B163" s="11"/>
      <c r="C163" s="13"/>
      <c r="D163" s="13"/>
      <c r="E163" s="13"/>
      <c r="F163" s="12"/>
      <c r="G163" s="11"/>
      <c r="H163" s="14"/>
    </row>
    <row r="164" spans="1:8" ht="15" thickBot="1" x14ac:dyDescent="0.4">
      <c r="A164" s="12"/>
      <c r="B164" s="11"/>
      <c r="C164" s="13"/>
      <c r="D164" s="13"/>
      <c r="E164" s="13"/>
      <c r="F164" s="12"/>
      <c r="G164" s="11"/>
      <c r="H164" s="14"/>
    </row>
    <row r="165" spans="1:8" ht="15" thickBot="1" x14ac:dyDescent="0.4">
      <c r="A165" s="12"/>
      <c r="B165" s="11"/>
      <c r="C165" s="13"/>
      <c r="D165" s="13"/>
      <c r="E165" s="13"/>
      <c r="F165" s="12"/>
      <c r="G165" s="11"/>
      <c r="H165" s="14"/>
    </row>
    <row r="166" spans="1:8" ht="15" thickBot="1" x14ac:dyDescent="0.4">
      <c r="A166" s="12"/>
      <c r="B166" s="11"/>
      <c r="C166" s="13"/>
      <c r="D166" s="13"/>
      <c r="E166" s="13"/>
      <c r="F166" s="12"/>
      <c r="G166" s="11"/>
      <c r="H166" s="14"/>
    </row>
    <row r="167" spans="1:8" ht="15" thickBot="1" x14ac:dyDescent="0.4">
      <c r="A167" s="12"/>
      <c r="B167" s="11"/>
      <c r="C167" s="13"/>
      <c r="D167" s="13"/>
      <c r="E167" s="13"/>
      <c r="F167" s="12"/>
      <c r="G167" s="11"/>
      <c r="H167" s="14"/>
    </row>
    <row r="168" spans="1:8" ht="15" thickBot="1" x14ac:dyDescent="0.4">
      <c r="A168" s="12"/>
      <c r="B168" s="11"/>
      <c r="C168" s="13"/>
      <c r="D168" s="13"/>
      <c r="E168" s="13"/>
      <c r="F168" s="12"/>
      <c r="G168" s="11"/>
      <c r="H168" s="14"/>
    </row>
    <row r="169" spans="1:8" ht="15" thickBot="1" x14ac:dyDescent="0.4">
      <c r="A169" s="12"/>
      <c r="B169" s="11"/>
      <c r="C169" s="13"/>
      <c r="D169" s="13"/>
      <c r="E169" s="13"/>
      <c r="F169" s="12"/>
      <c r="G169" s="11"/>
      <c r="H169" s="14"/>
    </row>
    <row r="170" spans="1:8" ht="15" thickBot="1" x14ac:dyDescent="0.4">
      <c r="A170" s="12"/>
      <c r="B170" s="11"/>
      <c r="C170" s="13"/>
      <c r="D170" s="13"/>
      <c r="E170" s="13"/>
      <c r="F170" s="12"/>
      <c r="G170" s="11"/>
      <c r="H170" s="14"/>
    </row>
    <row r="171" spans="1:8" ht="15" thickBot="1" x14ac:dyDescent="0.4">
      <c r="A171" s="12"/>
      <c r="B171" s="11"/>
      <c r="C171" s="13"/>
      <c r="D171" s="13"/>
      <c r="E171" s="13"/>
      <c r="F171" s="12"/>
      <c r="G171" s="11"/>
      <c r="H171" s="14"/>
    </row>
    <row r="172" spans="1:8" ht="15" thickBot="1" x14ac:dyDescent="0.4">
      <c r="A172" s="12"/>
      <c r="B172" s="11"/>
      <c r="C172" s="13"/>
      <c r="D172" s="13"/>
      <c r="E172" s="13"/>
      <c r="F172" s="12"/>
      <c r="G172" s="11"/>
      <c r="H172" s="14"/>
    </row>
    <row r="173" spans="1:8" ht="15" thickBot="1" x14ac:dyDescent="0.4">
      <c r="A173" s="12"/>
      <c r="B173" s="11"/>
      <c r="C173" s="13"/>
      <c r="D173" s="13"/>
      <c r="E173" s="13"/>
      <c r="F173" s="12"/>
      <c r="G173" s="11"/>
      <c r="H173" s="14"/>
    </row>
    <row r="174" spans="1:8" ht="15" thickBot="1" x14ac:dyDescent="0.4">
      <c r="A174" s="12"/>
      <c r="B174" s="11"/>
      <c r="C174" s="13"/>
      <c r="D174" s="13"/>
      <c r="E174" s="13"/>
      <c r="F174" s="12"/>
      <c r="G174" s="11"/>
      <c r="H174" s="14"/>
    </row>
    <row r="175" spans="1:8" ht="15" thickBot="1" x14ac:dyDescent="0.4">
      <c r="A175" s="12"/>
      <c r="B175" s="11"/>
      <c r="C175" s="13"/>
      <c r="D175" s="13"/>
      <c r="E175" s="13"/>
      <c r="F175" s="12"/>
      <c r="G175" s="11"/>
      <c r="H175" s="14"/>
    </row>
    <row r="176" spans="1:8" ht="15" thickBot="1" x14ac:dyDescent="0.4">
      <c r="A176" s="12"/>
      <c r="B176" s="11"/>
      <c r="C176" s="13"/>
      <c r="D176" s="13"/>
      <c r="E176" s="13"/>
      <c r="F176" s="12"/>
      <c r="G176" s="11"/>
      <c r="H176" s="14"/>
    </row>
    <row r="177" spans="1:8" ht="15" thickBot="1" x14ac:dyDescent="0.4">
      <c r="A177" s="12"/>
      <c r="B177" s="11"/>
      <c r="C177" s="13"/>
      <c r="D177" s="13"/>
      <c r="E177" s="13"/>
      <c r="F177" s="12"/>
      <c r="G177" s="11"/>
      <c r="H177" s="14"/>
    </row>
    <row r="178" spans="1:8" ht="15" thickBot="1" x14ac:dyDescent="0.4">
      <c r="A178" s="12"/>
      <c r="B178" s="11"/>
      <c r="C178" s="13"/>
      <c r="D178" s="13"/>
      <c r="E178" s="13"/>
      <c r="F178" s="12"/>
      <c r="G178" s="11"/>
      <c r="H178" s="14"/>
    </row>
    <row r="179" spans="1:8" ht="15" thickBot="1" x14ac:dyDescent="0.4">
      <c r="A179" s="12"/>
      <c r="B179" s="11"/>
      <c r="C179" s="13"/>
      <c r="D179" s="13"/>
      <c r="E179" s="13"/>
      <c r="F179" s="12"/>
      <c r="G179" s="11"/>
      <c r="H179" s="14"/>
    </row>
    <row r="180" spans="1:8" ht="15" thickBot="1" x14ac:dyDescent="0.4">
      <c r="A180" s="12"/>
      <c r="B180" s="11"/>
      <c r="C180" s="13"/>
      <c r="D180" s="13"/>
      <c r="E180" s="13"/>
      <c r="F180" s="12"/>
      <c r="G180" s="11"/>
      <c r="H180" s="14"/>
    </row>
    <row r="181" spans="1:8" ht="15" thickBot="1" x14ac:dyDescent="0.4">
      <c r="A181" s="12"/>
      <c r="B181" s="11"/>
      <c r="C181" s="13"/>
      <c r="D181" s="13"/>
      <c r="E181" s="13"/>
      <c r="F181" s="12"/>
      <c r="G181" s="11"/>
      <c r="H181" s="14"/>
    </row>
    <row r="182" spans="1:8" ht="15" thickBot="1" x14ac:dyDescent="0.4">
      <c r="A182" s="12"/>
      <c r="B182" s="11"/>
      <c r="C182" s="13"/>
      <c r="D182" s="13"/>
      <c r="E182" s="13"/>
      <c r="F182" s="12"/>
      <c r="G182" s="11"/>
      <c r="H182" s="14"/>
    </row>
    <row r="183" spans="1:8" ht="15" thickBot="1" x14ac:dyDescent="0.4">
      <c r="A183" s="12"/>
      <c r="B183" s="11"/>
      <c r="C183" s="13"/>
      <c r="D183" s="13"/>
      <c r="E183" s="13"/>
      <c r="F183" s="12"/>
      <c r="G183" s="11"/>
      <c r="H183" s="14"/>
    </row>
    <row r="184" spans="1:8" ht="15" thickBot="1" x14ac:dyDescent="0.4">
      <c r="A184" s="12"/>
      <c r="B184" s="11"/>
      <c r="C184" s="13"/>
      <c r="D184" s="13"/>
      <c r="E184" s="13"/>
      <c r="F184" s="12"/>
      <c r="G184" s="11"/>
      <c r="H184" s="14"/>
    </row>
    <row r="185" spans="1:8" ht="15" thickBot="1" x14ac:dyDescent="0.4">
      <c r="A185" s="12"/>
      <c r="B185" s="11"/>
      <c r="C185" s="13"/>
      <c r="D185" s="13"/>
      <c r="E185" s="13"/>
      <c r="F185" s="12"/>
      <c r="G185" s="11"/>
      <c r="H185" s="14"/>
    </row>
    <row r="186" spans="1:8" ht="15" thickBot="1" x14ac:dyDescent="0.4">
      <c r="A186" s="12"/>
      <c r="B186" s="11"/>
      <c r="C186" s="13"/>
      <c r="D186" s="13"/>
      <c r="E186" s="13"/>
      <c r="F186" s="12"/>
      <c r="G186" s="11"/>
      <c r="H186" s="14"/>
    </row>
    <row r="187" spans="1:8" ht="15" thickBot="1" x14ac:dyDescent="0.4">
      <c r="A187" s="12"/>
      <c r="B187" s="11"/>
      <c r="C187" s="13"/>
      <c r="D187" s="13"/>
      <c r="E187" s="13"/>
      <c r="F187" s="12"/>
      <c r="G187" s="11"/>
      <c r="H187" s="14"/>
    </row>
    <row r="188" spans="1:8" ht="15" thickBot="1" x14ac:dyDescent="0.4">
      <c r="A188" s="12"/>
      <c r="B188" s="11"/>
      <c r="C188" s="13"/>
      <c r="D188" s="13"/>
      <c r="E188" s="13"/>
      <c r="F188" s="12"/>
      <c r="G188" s="11"/>
      <c r="H188" s="14"/>
    </row>
    <row r="189" spans="1:8" ht="15" thickBot="1" x14ac:dyDescent="0.4">
      <c r="A189" s="12"/>
      <c r="B189" s="11"/>
      <c r="C189" s="13"/>
      <c r="D189" s="13"/>
      <c r="E189" s="13"/>
      <c r="F189" s="12"/>
      <c r="G189" s="11"/>
      <c r="H189" s="14"/>
    </row>
    <row r="190" spans="1:8" ht="15" thickBot="1" x14ac:dyDescent="0.4">
      <c r="A190" s="12"/>
      <c r="B190" s="11"/>
      <c r="C190" s="13"/>
      <c r="D190" s="13"/>
      <c r="E190" s="13"/>
      <c r="F190" s="12"/>
      <c r="G190" s="11"/>
      <c r="H190" s="14"/>
    </row>
    <row r="191" spans="1:8" ht="15" thickBot="1" x14ac:dyDescent="0.4">
      <c r="A191" s="12"/>
      <c r="B191" s="11"/>
      <c r="C191" s="13"/>
      <c r="D191" s="13"/>
      <c r="E191" s="13"/>
      <c r="F191" s="12"/>
      <c r="G191" s="11"/>
      <c r="H191" s="14"/>
    </row>
    <row r="192" spans="1:8" ht="15" thickBot="1" x14ac:dyDescent="0.4">
      <c r="A192" s="12"/>
      <c r="B192" s="11"/>
      <c r="C192" s="13"/>
      <c r="D192" s="13"/>
      <c r="E192" s="13"/>
      <c r="F192" s="12"/>
      <c r="G192" s="11"/>
      <c r="H192" s="14"/>
    </row>
    <row r="193" spans="1:8" ht="15" thickBot="1" x14ac:dyDescent="0.4">
      <c r="A193" s="12"/>
      <c r="B193" s="11"/>
      <c r="C193" s="13"/>
      <c r="D193" s="13"/>
      <c r="E193" s="13"/>
      <c r="F193" s="12"/>
      <c r="G193" s="11"/>
      <c r="H193" s="14"/>
    </row>
    <row r="194" spans="1:8" ht="15" thickBot="1" x14ac:dyDescent="0.4">
      <c r="A194" s="12"/>
      <c r="B194" s="11"/>
      <c r="C194" s="13"/>
      <c r="D194" s="13"/>
      <c r="E194" s="13"/>
      <c r="F194" s="12"/>
      <c r="G194" s="11"/>
      <c r="H194" s="14"/>
    </row>
    <row r="195" spans="1:8" ht="15" thickBot="1" x14ac:dyDescent="0.4">
      <c r="A195" s="12"/>
      <c r="B195" s="11"/>
      <c r="C195" s="13"/>
      <c r="D195" s="13"/>
      <c r="E195" s="13"/>
      <c r="F195" s="12"/>
      <c r="G195" s="11"/>
      <c r="H195" s="14"/>
    </row>
    <row r="196" spans="1:8" ht="15" thickBot="1" x14ac:dyDescent="0.4">
      <c r="A196" s="12"/>
      <c r="B196" s="11"/>
      <c r="C196" s="13"/>
      <c r="D196" s="13"/>
      <c r="E196" s="13"/>
      <c r="F196" s="12"/>
      <c r="G196" s="11"/>
      <c r="H196" s="14"/>
    </row>
    <row r="197" spans="1:8" ht="15" thickBot="1" x14ac:dyDescent="0.4">
      <c r="A197" s="12"/>
      <c r="B197" s="11"/>
      <c r="C197" s="13"/>
      <c r="D197" s="13"/>
      <c r="E197" s="13"/>
      <c r="F197" s="12"/>
      <c r="G197" s="11"/>
      <c r="H197" s="14"/>
    </row>
    <row r="198" spans="1:8" ht="15" thickBot="1" x14ac:dyDescent="0.4">
      <c r="A198" s="12"/>
      <c r="B198" s="11"/>
      <c r="C198" s="13"/>
      <c r="D198" s="13"/>
      <c r="E198" s="13"/>
      <c r="F198" s="12"/>
      <c r="G198" s="11"/>
      <c r="H198" s="14"/>
    </row>
    <row r="199" spans="1:8" ht="15" thickBot="1" x14ac:dyDescent="0.4">
      <c r="A199" s="12"/>
      <c r="B199" s="11"/>
      <c r="C199" s="13"/>
      <c r="D199" s="13"/>
      <c r="E199" s="13"/>
      <c r="F199" s="12"/>
      <c r="G199" s="11"/>
      <c r="H199" s="14"/>
    </row>
    <row r="200" spans="1:8" ht="15" thickBot="1" x14ac:dyDescent="0.4">
      <c r="A200" s="12"/>
      <c r="B200" s="11"/>
      <c r="C200" s="13"/>
      <c r="D200" s="13"/>
      <c r="E200" s="13"/>
      <c r="F200" s="12"/>
      <c r="G200" s="11"/>
      <c r="H200" s="14"/>
    </row>
    <row r="201" spans="1:8" ht="15" thickBot="1" x14ac:dyDescent="0.4">
      <c r="A201" s="12"/>
      <c r="B201" s="11"/>
      <c r="C201" s="13"/>
      <c r="D201" s="13"/>
      <c r="E201" s="13"/>
      <c r="F201" s="12"/>
      <c r="G201" s="11"/>
      <c r="H201" s="14"/>
    </row>
    <row r="202" spans="1:8" ht="15" thickBot="1" x14ac:dyDescent="0.4">
      <c r="A202" s="12"/>
      <c r="B202" s="11"/>
      <c r="C202" s="13"/>
      <c r="D202" s="13"/>
      <c r="E202" s="13"/>
      <c r="F202" s="12"/>
      <c r="G202" s="11"/>
      <c r="H202" s="14"/>
    </row>
    <row r="203" spans="1:8" ht="15" thickBot="1" x14ac:dyDescent="0.4">
      <c r="A203" s="12"/>
      <c r="B203" s="11"/>
      <c r="C203" s="13"/>
      <c r="D203" s="13"/>
      <c r="E203" s="13"/>
      <c r="F203" s="12"/>
      <c r="G203" s="11"/>
      <c r="H203" s="14"/>
    </row>
    <row r="204" spans="1:8" ht="15" thickBot="1" x14ac:dyDescent="0.4">
      <c r="A204" s="12"/>
      <c r="B204" s="11"/>
      <c r="C204" s="13"/>
      <c r="D204" s="13"/>
      <c r="E204" s="13"/>
      <c r="F204" s="12"/>
      <c r="G204" s="11"/>
      <c r="H204" s="14"/>
    </row>
    <row r="205" spans="1:8" ht="15" thickBot="1" x14ac:dyDescent="0.4">
      <c r="A205" s="12"/>
      <c r="B205" s="11"/>
      <c r="C205" s="13"/>
      <c r="D205" s="13"/>
      <c r="E205" s="13"/>
      <c r="F205" s="12"/>
      <c r="G205" s="11"/>
      <c r="H205" s="14"/>
    </row>
    <row r="206" spans="1:8" ht="15" thickBot="1" x14ac:dyDescent="0.4">
      <c r="A206" s="12"/>
      <c r="B206" s="11"/>
      <c r="C206" s="13"/>
      <c r="D206" s="13"/>
      <c r="E206" s="13"/>
      <c r="F206" s="12"/>
      <c r="G206" s="11"/>
      <c r="H206" s="14"/>
    </row>
    <row r="207" spans="1:8" ht="15" thickBot="1" x14ac:dyDescent="0.4">
      <c r="A207" s="12"/>
      <c r="B207" s="11"/>
      <c r="C207" s="13"/>
      <c r="D207" s="13"/>
      <c r="E207" s="13"/>
      <c r="F207" s="12"/>
      <c r="G207" s="11"/>
      <c r="H207" s="14"/>
    </row>
    <row r="208" spans="1:8" ht="15" thickBot="1" x14ac:dyDescent="0.4">
      <c r="A208" s="12"/>
      <c r="B208" s="11"/>
      <c r="C208" s="13"/>
      <c r="D208" s="13"/>
      <c r="E208" s="13"/>
      <c r="F208" s="12"/>
      <c r="G208" s="11"/>
      <c r="H208" s="14"/>
    </row>
    <row r="209" spans="1:8" ht="15" thickBot="1" x14ac:dyDescent="0.4">
      <c r="A209" s="12"/>
      <c r="B209" s="11"/>
      <c r="C209" s="13"/>
      <c r="D209" s="13"/>
      <c r="E209" s="13"/>
      <c r="F209" s="12"/>
      <c r="G209" s="11"/>
      <c r="H209" s="14"/>
    </row>
    <row r="210" spans="1:8" ht="15" thickBot="1" x14ac:dyDescent="0.4">
      <c r="A210" s="12"/>
      <c r="B210" s="11"/>
      <c r="C210" s="13"/>
      <c r="D210" s="13"/>
      <c r="E210" s="13"/>
      <c r="F210" s="12"/>
      <c r="G210" s="11"/>
      <c r="H210" s="14"/>
    </row>
    <row r="211" spans="1:8" ht="15" thickBot="1" x14ac:dyDescent="0.4">
      <c r="A211" s="12"/>
      <c r="B211" s="11"/>
      <c r="C211" s="13"/>
      <c r="D211" s="13"/>
      <c r="E211" s="13"/>
      <c r="F211" s="12"/>
      <c r="G211" s="11"/>
      <c r="H211" s="14"/>
    </row>
    <row r="212" spans="1:8" ht="15" thickBot="1" x14ac:dyDescent="0.4">
      <c r="A212" s="12"/>
      <c r="B212" s="11"/>
      <c r="C212" s="13"/>
      <c r="D212" s="13"/>
      <c r="E212" s="13"/>
      <c r="F212" s="12"/>
      <c r="G212" s="11"/>
      <c r="H212" s="14"/>
    </row>
    <row r="213" spans="1:8" ht="15" thickBot="1" x14ac:dyDescent="0.4">
      <c r="A213" s="12"/>
      <c r="B213" s="11"/>
      <c r="C213" s="13"/>
      <c r="D213" s="13"/>
      <c r="E213" s="13"/>
      <c r="F213" s="12"/>
      <c r="G213" s="11"/>
      <c r="H213" s="14"/>
    </row>
    <row r="214" spans="1:8" ht="15" thickBot="1" x14ac:dyDescent="0.4">
      <c r="A214" s="12"/>
      <c r="B214" s="11"/>
      <c r="C214" s="13"/>
      <c r="D214" s="13"/>
      <c r="E214" s="13"/>
      <c r="F214" s="12"/>
      <c r="G214" s="11"/>
      <c r="H214" s="14"/>
    </row>
    <row r="215" spans="1:8" ht="15" thickBot="1" x14ac:dyDescent="0.4">
      <c r="A215" s="12"/>
      <c r="B215" s="11"/>
      <c r="C215" s="13"/>
      <c r="D215" s="13"/>
      <c r="E215" s="13"/>
      <c r="F215" s="12"/>
      <c r="G215" s="11"/>
      <c r="H215" s="14"/>
    </row>
    <row r="216" spans="1:8" ht="15" thickBot="1" x14ac:dyDescent="0.4">
      <c r="A216" s="12"/>
      <c r="B216" s="11"/>
      <c r="C216" s="13"/>
      <c r="D216" s="13"/>
      <c r="E216" s="13"/>
      <c r="F216" s="12"/>
      <c r="G216" s="11"/>
      <c r="H216" s="14"/>
    </row>
    <row r="217" spans="1:8" ht="15" thickBot="1" x14ac:dyDescent="0.4">
      <c r="A217" s="12"/>
      <c r="B217" s="11"/>
      <c r="C217" s="13"/>
      <c r="D217" s="13"/>
      <c r="E217" s="13"/>
      <c r="F217" s="12"/>
      <c r="G217" s="11"/>
      <c r="H217" s="14"/>
    </row>
    <row r="218" spans="1:8" ht="15" thickBot="1" x14ac:dyDescent="0.4">
      <c r="A218" s="12"/>
      <c r="B218" s="11"/>
      <c r="C218" s="13"/>
      <c r="D218" s="13"/>
      <c r="E218" s="13"/>
      <c r="F218" s="12"/>
      <c r="G218" s="11"/>
      <c r="H218" s="14"/>
    </row>
    <row r="219" spans="1:8" ht="15" thickBot="1" x14ac:dyDescent="0.4">
      <c r="A219" s="12"/>
      <c r="B219" s="11"/>
      <c r="C219" s="13"/>
      <c r="D219" s="13"/>
      <c r="E219" s="13"/>
      <c r="F219" s="12"/>
      <c r="G219" s="11"/>
      <c r="H219" s="14"/>
    </row>
    <row r="220" spans="1:8" ht="15" thickBot="1" x14ac:dyDescent="0.4">
      <c r="A220" s="12"/>
      <c r="B220" s="11"/>
      <c r="C220" s="13"/>
      <c r="D220" s="13"/>
      <c r="E220" s="13"/>
      <c r="F220" s="12"/>
      <c r="G220" s="11"/>
      <c r="H220" s="14"/>
    </row>
    <row r="221" spans="1:8" ht="15" thickBot="1" x14ac:dyDescent="0.4">
      <c r="A221" s="12"/>
      <c r="B221" s="11"/>
      <c r="C221" s="13"/>
      <c r="D221" s="13"/>
      <c r="E221" s="13"/>
      <c r="F221" s="12"/>
      <c r="G221" s="11"/>
      <c r="H221" s="14"/>
    </row>
    <row r="222" spans="1:8" ht="15" thickBot="1" x14ac:dyDescent="0.4">
      <c r="A222" s="12"/>
      <c r="B222" s="11"/>
      <c r="C222" s="13"/>
      <c r="D222" s="13"/>
      <c r="E222" s="13"/>
      <c r="F222" s="12"/>
      <c r="G222" s="11"/>
      <c r="H222" s="14"/>
    </row>
    <row r="223" spans="1:8" ht="15" thickBot="1" x14ac:dyDescent="0.4">
      <c r="A223" s="12"/>
      <c r="B223" s="11"/>
      <c r="C223" s="13"/>
      <c r="D223" s="13"/>
      <c r="E223" s="13"/>
      <c r="F223" s="12"/>
      <c r="G223" s="11"/>
      <c r="H223" s="14"/>
    </row>
    <row r="224" spans="1:8" ht="15" thickBot="1" x14ac:dyDescent="0.4">
      <c r="A224" s="12"/>
      <c r="B224" s="11"/>
      <c r="C224" s="13"/>
      <c r="D224" s="13"/>
      <c r="E224" s="13"/>
      <c r="F224" s="12"/>
      <c r="G224" s="11"/>
      <c r="H224" s="14"/>
    </row>
    <row r="225" spans="1:8" ht="15" thickBot="1" x14ac:dyDescent="0.4">
      <c r="A225" s="12"/>
      <c r="B225" s="11"/>
      <c r="C225" s="13"/>
      <c r="D225" s="13"/>
      <c r="E225" s="13"/>
      <c r="F225" s="12"/>
      <c r="G225" s="11"/>
      <c r="H225" s="14"/>
    </row>
    <row r="226" spans="1:8" ht="15" thickBot="1" x14ac:dyDescent="0.4">
      <c r="A226" s="12"/>
      <c r="B226" s="11"/>
      <c r="C226" s="13"/>
      <c r="D226" s="13"/>
      <c r="E226" s="13"/>
      <c r="F226" s="12"/>
      <c r="G226" s="11"/>
      <c r="H226" s="14"/>
    </row>
    <row r="227" spans="1:8" ht="15" thickBot="1" x14ac:dyDescent="0.4">
      <c r="A227" s="12"/>
      <c r="B227" s="11"/>
      <c r="C227" s="13"/>
      <c r="D227" s="13"/>
      <c r="E227" s="13"/>
      <c r="F227" s="12"/>
      <c r="G227" s="11"/>
      <c r="H227" s="14"/>
    </row>
    <row r="228" spans="1:8" ht="15" thickBot="1" x14ac:dyDescent="0.4">
      <c r="A228" s="12"/>
      <c r="B228" s="11"/>
      <c r="C228" s="13"/>
      <c r="D228" s="13"/>
      <c r="E228" s="13"/>
      <c r="F228" s="12"/>
      <c r="G228" s="11"/>
      <c r="H228" s="14"/>
    </row>
    <row r="229" spans="1:8" ht="15" thickBot="1" x14ac:dyDescent="0.4">
      <c r="A229" s="12"/>
      <c r="B229" s="11"/>
      <c r="C229" s="13"/>
      <c r="D229" s="13"/>
      <c r="E229" s="13"/>
      <c r="F229" s="12"/>
      <c r="G229" s="11"/>
      <c r="H229" s="14"/>
    </row>
    <row r="230" spans="1:8" ht="15" thickBot="1" x14ac:dyDescent="0.4">
      <c r="A230" s="12"/>
      <c r="B230" s="11"/>
      <c r="C230" s="13"/>
      <c r="D230" s="13"/>
      <c r="E230" s="13"/>
      <c r="F230" s="12"/>
      <c r="G230" s="11"/>
      <c r="H230" s="14"/>
    </row>
    <row r="231" spans="1:8" ht="15" thickBot="1" x14ac:dyDescent="0.4">
      <c r="A231" s="12"/>
      <c r="B231" s="11"/>
      <c r="C231" s="13"/>
      <c r="D231" s="13"/>
      <c r="E231" s="13"/>
      <c r="F231" s="12"/>
      <c r="G231" s="11"/>
      <c r="H231" s="14"/>
    </row>
    <row r="232" spans="1:8" ht="15" thickBot="1" x14ac:dyDescent="0.4">
      <c r="A232" s="12"/>
      <c r="B232" s="11"/>
      <c r="C232" s="13"/>
      <c r="D232" s="13"/>
      <c r="E232" s="13"/>
      <c r="F232" s="12"/>
      <c r="G232" s="11"/>
      <c r="H232" s="14"/>
    </row>
    <row r="233" spans="1:8" ht="15" thickBot="1" x14ac:dyDescent="0.4">
      <c r="A233" s="12"/>
      <c r="B233" s="11"/>
      <c r="C233" s="13"/>
      <c r="D233" s="13"/>
      <c r="E233" s="13"/>
      <c r="F233" s="12"/>
      <c r="G233" s="11"/>
      <c r="H233" s="14"/>
    </row>
    <row r="234" spans="1:8" ht="15" thickBot="1" x14ac:dyDescent="0.4">
      <c r="A234" s="12"/>
      <c r="B234" s="11"/>
      <c r="C234" s="13"/>
      <c r="D234" s="13"/>
      <c r="E234" s="13"/>
      <c r="F234" s="12"/>
      <c r="G234" s="11"/>
      <c r="H234" s="14"/>
    </row>
    <row r="235" spans="1:8" ht="15" thickBot="1" x14ac:dyDescent="0.4">
      <c r="A235" s="12"/>
      <c r="B235" s="11"/>
      <c r="C235" s="13"/>
      <c r="D235" s="13"/>
      <c r="E235" s="13"/>
      <c r="F235" s="12"/>
      <c r="G235" s="11"/>
      <c r="H235" s="14"/>
    </row>
    <row r="236" spans="1:8" ht="15" thickBot="1" x14ac:dyDescent="0.4">
      <c r="A236" s="12"/>
      <c r="B236" s="11"/>
      <c r="C236" s="13"/>
      <c r="D236" s="13"/>
      <c r="E236" s="13"/>
      <c r="F236" s="12"/>
      <c r="G236" s="11"/>
      <c r="H236" s="14"/>
    </row>
    <row r="237" spans="1:8" ht="15" thickBot="1" x14ac:dyDescent="0.4">
      <c r="A237" s="12"/>
      <c r="B237" s="11"/>
      <c r="C237" s="13"/>
      <c r="D237" s="13"/>
      <c r="E237" s="13"/>
      <c r="F237" s="12"/>
      <c r="G237" s="11"/>
      <c r="H237" s="14"/>
    </row>
    <row r="238" spans="1:8" ht="15" thickBot="1" x14ac:dyDescent="0.4">
      <c r="A238" s="12"/>
      <c r="B238" s="11"/>
      <c r="C238" s="13"/>
      <c r="D238" s="13"/>
      <c r="E238" s="13"/>
      <c r="F238" s="12"/>
      <c r="G238" s="11"/>
      <c r="H238" s="14"/>
    </row>
    <row r="239" spans="1:8" ht="15" thickBot="1" x14ac:dyDescent="0.4">
      <c r="A239" s="12"/>
      <c r="B239" s="11"/>
      <c r="C239" s="13"/>
      <c r="D239" s="13"/>
      <c r="E239" s="13"/>
      <c r="F239" s="12"/>
      <c r="G239" s="11"/>
      <c r="H239" s="14"/>
    </row>
    <row r="240" spans="1:8" ht="15" thickBot="1" x14ac:dyDescent="0.4">
      <c r="A240" s="12"/>
      <c r="B240" s="11"/>
      <c r="C240" s="13"/>
      <c r="D240" s="13"/>
      <c r="E240" s="13"/>
      <c r="F240" s="12"/>
      <c r="G240" s="11"/>
      <c r="H240" s="14"/>
    </row>
    <row r="241" spans="1:8" ht="15" thickBot="1" x14ac:dyDescent="0.4">
      <c r="A241" s="12"/>
      <c r="B241" s="11"/>
      <c r="C241" s="13"/>
      <c r="D241" s="13"/>
      <c r="E241" s="13"/>
      <c r="F241" s="12"/>
      <c r="G241" s="11"/>
      <c r="H241" s="14"/>
    </row>
    <row r="242" spans="1:8" ht="15" thickBot="1" x14ac:dyDescent="0.4">
      <c r="A242" s="12"/>
      <c r="B242" s="11"/>
      <c r="C242" s="13"/>
      <c r="D242" s="13"/>
      <c r="E242" s="13"/>
      <c r="F242" s="12"/>
      <c r="G242" s="11"/>
      <c r="H242" s="14"/>
    </row>
    <row r="243" spans="1:8" ht="15" thickBot="1" x14ac:dyDescent="0.4">
      <c r="A243" s="12"/>
      <c r="B243" s="11"/>
      <c r="C243" s="13"/>
      <c r="D243" s="13"/>
      <c r="E243" s="13"/>
      <c r="F243" s="12"/>
      <c r="G243" s="11"/>
      <c r="H243" s="14"/>
    </row>
    <row r="244" spans="1:8" ht="15" thickBot="1" x14ac:dyDescent="0.4">
      <c r="A244" s="12"/>
      <c r="B244" s="11"/>
      <c r="C244" s="13"/>
      <c r="D244" s="13"/>
      <c r="E244" s="13"/>
      <c r="F244" s="12"/>
      <c r="G244" s="11"/>
      <c r="H244" s="14"/>
    </row>
    <row r="245" spans="1:8" ht="15" thickBot="1" x14ac:dyDescent="0.4">
      <c r="A245" s="12"/>
      <c r="B245" s="11"/>
      <c r="C245" s="13"/>
      <c r="D245" s="13"/>
      <c r="E245" s="13"/>
      <c r="F245" s="12"/>
      <c r="G245" s="11"/>
      <c r="H245" s="14"/>
    </row>
    <row r="246" spans="1:8" ht="15" thickBot="1" x14ac:dyDescent="0.4">
      <c r="A246" s="12"/>
      <c r="B246" s="11"/>
      <c r="C246" s="13"/>
      <c r="D246" s="13"/>
      <c r="E246" s="13"/>
      <c r="F246" s="12"/>
      <c r="G246" s="11"/>
      <c r="H246" s="14"/>
    </row>
    <row r="247" spans="1:8" ht="15" thickBot="1" x14ac:dyDescent="0.4">
      <c r="A247" s="12"/>
      <c r="B247" s="11"/>
      <c r="C247" s="13"/>
      <c r="D247" s="13"/>
      <c r="E247" s="13"/>
      <c r="F247" s="12"/>
      <c r="G247" s="11"/>
      <c r="H247" s="14"/>
    </row>
    <row r="248" spans="1:8" ht="15" thickBot="1" x14ac:dyDescent="0.4">
      <c r="A248" s="12"/>
      <c r="B248" s="11"/>
      <c r="C248" s="13"/>
      <c r="D248" s="13"/>
      <c r="E248" s="13"/>
      <c r="F248" s="12"/>
      <c r="G248" s="11"/>
      <c r="H248" s="14"/>
    </row>
    <row r="249" spans="1:8" ht="15" thickBot="1" x14ac:dyDescent="0.4">
      <c r="A249" s="12"/>
      <c r="B249" s="11"/>
      <c r="C249" s="13"/>
      <c r="D249" s="13"/>
      <c r="E249" s="13"/>
      <c r="F249" s="12"/>
      <c r="G249" s="11"/>
      <c r="H249" s="14"/>
    </row>
    <row r="250" spans="1:8" ht="15" thickBot="1" x14ac:dyDescent="0.4">
      <c r="A250" s="12"/>
      <c r="B250" s="11"/>
      <c r="C250" s="13"/>
      <c r="D250" s="13"/>
      <c r="E250" s="13"/>
      <c r="F250" s="12"/>
      <c r="G250" s="11"/>
      <c r="H250" s="14"/>
    </row>
    <row r="251" spans="1:8" ht="15" thickBot="1" x14ac:dyDescent="0.4">
      <c r="A251" s="12"/>
      <c r="B251" s="11"/>
      <c r="C251" s="13"/>
      <c r="D251" s="13"/>
      <c r="E251" s="13"/>
      <c r="F251" s="12"/>
      <c r="G251" s="11"/>
      <c r="H251" s="14"/>
    </row>
    <row r="252" spans="1:8" ht="15" thickBot="1" x14ac:dyDescent="0.4">
      <c r="A252" s="12"/>
      <c r="B252" s="11"/>
      <c r="C252" s="13"/>
      <c r="D252" s="13"/>
      <c r="E252" s="13"/>
      <c r="F252" s="12"/>
      <c r="G252" s="11"/>
      <c r="H252" s="14"/>
    </row>
    <row r="253" spans="1:8" ht="15" thickBot="1" x14ac:dyDescent="0.4">
      <c r="A253" s="12"/>
      <c r="B253" s="11"/>
      <c r="C253" s="13"/>
      <c r="D253" s="13"/>
      <c r="E253" s="13"/>
      <c r="F253" s="12"/>
      <c r="G253" s="11"/>
      <c r="H253" s="14"/>
    </row>
    <row r="254" spans="1:8" ht="15" thickBot="1" x14ac:dyDescent="0.4">
      <c r="A254" s="12"/>
      <c r="B254" s="11"/>
      <c r="C254" s="13"/>
      <c r="D254" s="13"/>
      <c r="E254" s="13"/>
      <c r="F254" s="12"/>
      <c r="G254" s="11"/>
      <c r="H254" s="14"/>
    </row>
    <row r="255" spans="1:8" ht="15" thickBot="1" x14ac:dyDescent="0.4">
      <c r="A255" s="12"/>
      <c r="B255" s="11"/>
      <c r="C255" s="13"/>
      <c r="D255" s="13"/>
      <c r="E255" s="13"/>
      <c r="F255" s="12"/>
      <c r="G255" s="11"/>
      <c r="H255" s="14"/>
    </row>
    <row r="256" spans="1:8" ht="15" thickBot="1" x14ac:dyDescent="0.4">
      <c r="A256" s="12"/>
      <c r="B256" s="11"/>
      <c r="C256" s="13"/>
      <c r="D256" s="13"/>
      <c r="E256" s="13"/>
      <c r="F256" s="12"/>
      <c r="G256" s="11"/>
      <c r="H256" s="14"/>
    </row>
    <row r="257" spans="1:8" ht="15" thickBot="1" x14ac:dyDescent="0.4">
      <c r="A257" s="12"/>
      <c r="B257" s="11"/>
      <c r="C257" s="13"/>
      <c r="D257" s="13"/>
      <c r="E257" s="13"/>
      <c r="F257" s="12"/>
      <c r="G257" s="11"/>
      <c r="H257" s="14"/>
    </row>
    <row r="258" spans="1:8" ht="15" thickBot="1" x14ac:dyDescent="0.4">
      <c r="A258" s="12"/>
      <c r="B258" s="11"/>
      <c r="C258" s="13"/>
      <c r="D258" s="13"/>
      <c r="E258" s="13"/>
      <c r="F258" s="12"/>
      <c r="G258" s="11"/>
      <c r="H258" s="14"/>
    </row>
    <row r="259" spans="1:8" ht="15" thickBot="1" x14ac:dyDescent="0.4">
      <c r="A259" s="12"/>
      <c r="B259" s="11"/>
      <c r="C259" s="13"/>
      <c r="D259" s="13"/>
      <c r="E259" s="13"/>
      <c r="F259" s="12"/>
      <c r="G259" s="11"/>
      <c r="H259" s="14"/>
    </row>
    <row r="260" spans="1:8" ht="15" thickBot="1" x14ac:dyDescent="0.4">
      <c r="A260" s="12"/>
      <c r="B260" s="11"/>
      <c r="C260" s="13"/>
      <c r="D260" s="13"/>
      <c r="E260" s="13"/>
      <c r="F260" s="12"/>
      <c r="G260" s="11"/>
      <c r="H260" s="14"/>
    </row>
    <row r="261" spans="1:8" ht="15" thickBot="1" x14ac:dyDescent="0.4">
      <c r="A261" s="12"/>
      <c r="B261" s="11"/>
      <c r="C261" s="13"/>
      <c r="D261" s="13"/>
      <c r="E261" s="13"/>
      <c r="F261" s="12"/>
      <c r="G261" s="11"/>
      <c r="H261" s="14"/>
    </row>
    <row r="262" spans="1:8" ht="15" thickBot="1" x14ac:dyDescent="0.4">
      <c r="A262" s="12"/>
      <c r="B262" s="11"/>
      <c r="C262" s="13"/>
      <c r="D262" s="13"/>
      <c r="E262" s="13"/>
      <c r="F262" s="12"/>
      <c r="G262" s="11"/>
      <c r="H262" s="14"/>
    </row>
    <row r="263" spans="1:8" ht="15" thickBot="1" x14ac:dyDescent="0.4">
      <c r="A263" s="12"/>
      <c r="B263" s="11"/>
      <c r="C263" s="13"/>
      <c r="D263" s="13"/>
      <c r="E263" s="13"/>
      <c r="F263" s="12"/>
      <c r="G263" s="11"/>
      <c r="H263" s="14"/>
    </row>
    <row r="264" spans="1:8" ht="15" thickBot="1" x14ac:dyDescent="0.4">
      <c r="A264" s="12"/>
      <c r="B264" s="11"/>
      <c r="C264" s="13"/>
      <c r="D264" s="13"/>
      <c r="E264" s="13"/>
      <c r="F264" s="12"/>
      <c r="G264" s="11"/>
      <c r="H264" s="14"/>
    </row>
    <row r="265" spans="1:8" ht="15" thickBot="1" x14ac:dyDescent="0.4">
      <c r="A265" s="12"/>
      <c r="B265" s="11"/>
      <c r="C265" s="13"/>
      <c r="D265" s="13"/>
      <c r="E265" s="13"/>
      <c r="F265" s="12"/>
      <c r="G265" s="11"/>
      <c r="H265" s="14"/>
    </row>
    <row r="266" spans="1:8" ht="15" thickBot="1" x14ac:dyDescent="0.4">
      <c r="A266" s="12"/>
      <c r="B266" s="11"/>
      <c r="C266" s="13"/>
      <c r="D266" s="13"/>
      <c r="E266" s="13"/>
      <c r="F266" s="12"/>
      <c r="G266" s="11"/>
      <c r="H266" s="14"/>
    </row>
    <row r="267" spans="1:8" ht="15" thickBot="1" x14ac:dyDescent="0.4">
      <c r="A267" s="12"/>
      <c r="B267" s="11"/>
      <c r="C267" s="13"/>
      <c r="D267" s="13"/>
      <c r="E267" s="13"/>
      <c r="F267" s="12"/>
      <c r="G267" s="11"/>
      <c r="H267" s="14"/>
    </row>
    <row r="268" spans="1:8" ht="15" thickBot="1" x14ac:dyDescent="0.4">
      <c r="A268" s="12"/>
      <c r="B268" s="11"/>
      <c r="C268" s="13"/>
      <c r="D268" s="13"/>
      <c r="E268" s="13"/>
      <c r="F268" s="12"/>
      <c r="G268" s="11"/>
      <c r="H268" s="14"/>
    </row>
    <row r="269" spans="1:8" ht="15" thickBot="1" x14ac:dyDescent="0.4">
      <c r="A269" s="12"/>
      <c r="B269" s="11"/>
      <c r="C269" s="13"/>
      <c r="D269" s="13"/>
      <c r="E269" s="13"/>
      <c r="F269" s="12"/>
      <c r="G269" s="11"/>
      <c r="H269" s="14"/>
    </row>
    <row r="270" spans="1:8" ht="15" thickBot="1" x14ac:dyDescent="0.4">
      <c r="A270" s="12"/>
      <c r="B270" s="11"/>
      <c r="C270" s="13"/>
      <c r="D270" s="13"/>
      <c r="E270" s="13"/>
      <c r="F270" s="12"/>
      <c r="G270" s="11"/>
      <c r="H270" s="14"/>
    </row>
    <row r="271" spans="1:8" ht="15" thickBot="1" x14ac:dyDescent="0.4">
      <c r="A271" s="12"/>
      <c r="B271" s="11"/>
      <c r="C271" s="13"/>
      <c r="D271" s="13"/>
      <c r="E271" s="13"/>
      <c r="F271" s="12"/>
      <c r="G271" s="11"/>
      <c r="H271" s="14"/>
    </row>
    <row r="272" spans="1:8" ht="15" thickBot="1" x14ac:dyDescent="0.4">
      <c r="A272" s="12"/>
      <c r="B272" s="11"/>
      <c r="C272" s="13"/>
      <c r="D272" s="13"/>
      <c r="E272" s="13"/>
      <c r="F272" s="12"/>
      <c r="G272" s="11"/>
      <c r="H272" s="14"/>
    </row>
    <row r="273" spans="1:8" ht="15" thickBot="1" x14ac:dyDescent="0.4">
      <c r="A273" s="12"/>
      <c r="B273" s="11"/>
      <c r="C273" s="13"/>
      <c r="D273" s="13"/>
      <c r="E273" s="13"/>
      <c r="F273" s="12"/>
      <c r="G273" s="11"/>
      <c r="H273" s="14"/>
    </row>
    <row r="274" spans="1:8" ht="15" thickBot="1" x14ac:dyDescent="0.4">
      <c r="A274" s="12"/>
      <c r="B274" s="11"/>
      <c r="C274" s="13"/>
      <c r="D274" s="13"/>
      <c r="E274" s="13"/>
      <c r="F274" s="12"/>
      <c r="G274" s="11"/>
      <c r="H274" s="14"/>
    </row>
    <row r="275" spans="1:8" ht="15" thickBot="1" x14ac:dyDescent="0.4">
      <c r="A275" s="12"/>
      <c r="B275" s="11"/>
      <c r="C275" s="13"/>
      <c r="D275" s="13"/>
      <c r="E275" s="13"/>
      <c r="F275" s="12"/>
      <c r="G275" s="11"/>
      <c r="H275" s="14"/>
    </row>
    <row r="276" spans="1:8" ht="15" thickBot="1" x14ac:dyDescent="0.4">
      <c r="A276" s="12"/>
      <c r="B276" s="11"/>
      <c r="C276" s="13"/>
      <c r="D276" s="13"/>
      <c r="E276" s="13"/>
      <c r="F276" s="12"/>
      <c r="G276" s="11"/>
      <c r="H276" s="14"/>
    </row>
    <row r="277" spans="1:8" ht="15" thickBot="1" x14ac:dyDescent="0.4">
      <c r="A277" s="12"/>
      <c r="B277" s="11"/>
      <c r="C277" s="13"/>
      <c r="D277" s="13"/>
      <c r="E277" s="13"/>
      <c r="F277" s="12"/>
      <c r="G277" s="11"/>
      <c r="H277" s="14"/>
    </row>
    <row r="278" spans="1:8" ht="15" thickBot="1" x14ac:dyDescent="0.4">
      <c r="A278" s="12"/>
      <c r="B278" s="11"/>
      <c r="C278" s="13"/>
      <c r="D278" s="13"/>
      <c r="E278" s="13"/>
      <c r="F278" s="12"/>
      <c r="G278" s="11"/>
      <c r="H278" s="14"/>
    </row>
    <row r="279" spans="1:8" ht="15" thickBot="1" x14ac:dyDescent="0.4">
      <c r="A279" s="12"/>
      <c r="B279" s="11"/>
      <c r="C279" s="13"/>
      <c r="D279" s="13"/>
      <c r="E279" s="13"/>
      <c r="F279" s="12"/>
      <c r="G279" s="11"/>
      <c r="H279" s="14"/>
    </row>
    <row r="280" spans="1:8" ht="15" thickBot="1" x14ac:dyDescent="0.4">
      <c r="A280" s="12"/>
      <c r="B280" s="11"/>
      <c r="C280" s="13"/>
      <c r="D280" s="13"/>
      <c r="E280" s="13"/>
      <c r="F280" s="12"/>
      <c r="G280" s="11"/>
      <c r="H280" s="14"/>
    </row>
    <row r="281" spans="1:8" ht="15" thickBot="1" x14ac:dyDescent="0.4">
      <c r="A281" s="12"/>
      <c r="B281" s="11"/>
      <c r="C281" s="13"/>
      <c r="D281" s="13"/>
      <c r="E281" s="13"/>
      <c r="F281" s="12"/>
      <c r="G281" s="11"/>
      <c r="H281" s="14"/>
    </row>
    <row r="282" spans="1:8" ht="15" thickBot="1" x14ac:dyDescent="0.4">
      <c r="A282" s="12"/>
      <c r="B282" s="11"/>
      <c r="C282" s="13"/>
      <c r="D282" s="13"/>
      <c r="E282" s="13"/>
      <c r="F282" s="12"/>
      <c r="G282" s="11"/>
      <c r="H282" s="14"/>
    </row>
    <row r="283" spans="1:8" ht="15" thickBot="1" x14ac:dyDescent="0.4">
      <c r="A283" s="12"/>
      <c r="B283" s="11"/>
      <c r="C283" s="13"/>
      <c r="D283" s="13"/>
      <c r="E283" s="13"/>
      <c r="F283" s="12"/>
      <c r="G283" s="11"/>
      <c r="H283" s="14"/>
    </row>
    <row r="284" spans="1:8" ht="15" thickBot="1" x14ac:dyDescent="0.4">
      <c r="A284" s="12"/>
      <c r="B284" s="11"/>
      <c r="C284" s="13"/>
      <c r="D284" s="13"/>
      <c r="E284" s="13"/>
      <c r="F284" s="12"/>
      <c r="G284" s="11"/>
      <c r="H284" s="14"/>
    </row>
    <row r="285" spans="1:8" ht="15" thickBot="1" x14ac:dyDescent="0.4">
      <c r="A285" s="12"/>
      <c r="B285" s="11"/>
      <c r="C285" s="13"/>
      <c r="D285" s="13"/>
      <c r="E285" s="13"/>
      <c r="F285" s="12"/>
      <c r="G285" s="11"/>
      <c r="H285" s="14"/>
    </row>
    <row r="286" spans="1:8" ht="15" thickBot="1" x14ac:dyDescent="0.4">
      <c r="A286" s="12"/>
      <c r="B286" s="11"/>
      <c r="C286" s="13"/>
      <c r="D286" s="13"/>
      <c r="E286" s="13"/>
      <c r="F286" s="12"/>
      <c r="G286" s="11"/>
      <c r="H286" s="14"/>
    </row>
    <row r="287" spans="1:8" ht="15" thickBot="1" x14ac:dyDescent="0.4">
      <c r="A287" s="12"/>
      <c r="B287" s="11"/>
      <c r="C287" s="13"/>
      <c r="D287" s="13"/>
      <c r="E287" s="13"/>
      <c r="F287" s="12"/>
      <c r="G287" s="11"/>
      <c r="H287" s="14"/>
    </row>
    <row r="288" spans="1:8" ht="15" thickBot="1" x14ac:dyDescent="0.4">
      <c r="A288" s="12"/>
      <c r="B288" s="11"/>
      <c r="C288" s="13"/>
      <c r="D288" s="13"/>
      <c r="E288" s="13"/>
      <c r="F288" s="12"/>
      <c r="G288" s="11"/>
      <c r="H288" s="14"/>
    </row>
    <row r="289" spans="1:8" ht="15" thickBot="1" x14ac:dyDescent="0.4">
      <c r="A289" s="12"/>
      <c r="B289" s="11"/>
      <c r="C289" s="13"/>
      <c r="D289" s="13"/>
      <c r="E289" s="13"/>
      <c r="F289" s="12"/>
      <c r="G289" s="11"/>
      <c r="H289" s="14"/>
    </row>
    <row r="290" spans="1:8" ht="15" thickBot="1" x14ac:dyDescent="0.4">
      <c r="A290" s="12"/>
      <c r="B290" s="11"/>
      <c r="C290" s="13"/>
      <c r="D290" s="13"/>
      <c r="E290" s="13"/>
      <c r="F290" s="12"/>
      <c r="G290" s="11"/>
      <c r="H290" s="14"/>
    </row>
    <row r="291" spans="1:8" ht="15" thickBot="1" x14ac:dyDescent="0.4">
      <c r="A291" s="12"/>
      <c r="B291" s="11"/>
      <c r="C291" s="13"/>
      <c r="D291" s="13"/>
      <c r="E291" s="13"/>
      <c r="F291" s="12"/>
      <c r="G291" s="11"/>
      <c r="H291" s="14"/>
    </row>
    <row r="292" spans="1:8" ht="15" thickBot="1" x14ac:dyDescent="0.4">
      <c r="A292" s="12"/>
      <c r="B292" s="11"/>
      <c r="C292" s="13"/>
      <c r="D292" s="13"/>
      <c r="E292" s="13"/>
      <c r="F292" s="12"/>
      <c r="G292" s="11"/>
      <c r="H292" s="14"/>
    </row>
    <row r="293" spans="1:8" ht="15" thickBot="1" x14ac:dyDescent="0.4">
      <c r="A293" s="12"/>
      <c r="B293" s="11"/>
      <c r="C293" s="13"/>
      <c r="D293" s="13"/>
      <c r="E293" s="13"/>
      <c r="F293" s="12"/>
      <c r="G293" s="11"/>
      <c r="H293" s="14"/>
    </row>
    <row r="294" spans="1:8" ht="15" thickBot="1" x14ac:dyDescent="0.4">
      <c r="A294" s="12"/>
      <c r="B294" s="11"/>
      <c r="C294" s="13"/>
      <c r="D294" s="13"/>
      <c r="E294" s="13"/>
      <c r="F294" s="12"/>
      <c r="G294" s="11"/>
      <c r="H294" s="14"/>
    </row>
    <row r="295" spans="1:8" ht="15" thickBot="1" x14ac:dyDescent="0.4">
      <c r="A295" s="12"/>
      <c r="B295" s="11"/>
      <c r="C295" s="13"/>
      <c r="D295" s="13"/>
      <c r="E295" s="13"/>
      <c r="F295" s="12"/>
      <c r="G295" s="11"/>
      <c r="H295" s="14"/>
    </row>
    <row r="296" spans="1:8" ht="15" thickBot="1" x14ac:dyDescent="0.4">
      <c r="A296" s="12"/>
      <c r="B296" s="11"/>
      <c r="C296" s="13"/>
      <c r="D296" s="13"/>
      <c r="E296" s="13"/>
      <c r="F296" s="12"/>
      <c r="G296" s="11"/>
      <c r="H296" s="14"/>
    </row>
    <row r="297" spans="1:8" ht="15" thickBot="1" x14ac:dyDescent="0.4">
      <c r="A297" s="12"/>
      <c r="B297" s="11"/>
      <c r="C297" s="13"/>
      <c r="D297" s="13"/>
      <c r="E297" s="13"/>
      <c r="F297" s="12"/>
      <c r="G297" s="11"/>
      <c r="H297" s="14"/>
    </row>
    <row r="298" spans="1:8" ht="15" thickBot="1" x14ac:dyDescent="0.4">
      <c r="A298" s="12"/>
      <c r="B298" s="11"/>
      <c r="C298" s="13"/>
      <c r="D298" s="13"/>
      <c r="E298" s="13"/>
      <c r="F298" s="12"/>
      <c r="G298" s="11"/>
      <c r="H298" s="14"/>
    </row>
    <row r="299" spans="1:8" ht="15" thickBot="1" x14ac:dyDescent="0.4">
      <c r="A299" s="12"/>
      <c r="B299" s="11"/>
      <c r="C299" s="13"/>
      <c r="D299" s="13"/>
      <c r="E299" s="13"/>
      <c r="F299" s="12"/>
      <c r="G299" s="11"/>
      <c r="H299" s="14"/>
    </row>
    <row r="300" spans="1:8" ht="15" thickBot="1" x14ac:dyDescent="0.4">
      <c r="A300" s="12"/>
      <c r="B300" s="11"/>
      <c r="C300" s="13"/>
      <c r="D300" s="13"/>
      <c r="E300" s="13"/>
      <c r="F300" s="12"/>
      <c r="G300" s="11"/>
      <c r="H300" s="14"/>
    </row>
    <row r="301" spans="1:8" ht="15" thickBot="1" x14ac:dyDescent="0.4">
      <c r="A301" s="12"/>
      <c r="B301" s="11"/>
      <c r="C301" s="13"/>
      <c r="D301" s="13"/>
      <c r="E301" s="13"/>
      <c r="F301" s="12"/>
      <c r="G301" s="11"/>
      <c r="H301" s="14"/>
    </row>
    <row r="302" spans="1:8" ht="15" thickBot="1" x14ac:dyDescent="0.4">
      <c r="A302" s="12"/>
      <c r="B302" s="11"/>
      <c r="C302" s="13"/>
      <c r="D302" s="13"/>
      <c r="E302" s="13"/>
      <c r="F302" s="12"/>
      <c r="G302" s="11"/>
      <c r="H302" s="14"/>
    </row>
    <row r="303" spans="1:8" ht="15" thickBot="1" x14ac:dyDescent="0.4">
      <c r="A303" s="12"/>
      <c r="B303" s="11"/>
      <c r="C303" s="13"/>
      <c r="D303" s="13"/>
      <c r="E303" s="13"/>
      <c r="F303" s="12"/>
      <c r="G303" s="11"/>
      <c r="H303" s="14"/>
    </row>
    <row r="304" spans="1:8" ht="15" thickBot="1" x14ac:dyDescent="0.4">
      <c r="A304" s="12"/>
      <c r="B304" s="11"/>
      <c r="C304" s="13"/>
      <c r="D304" s="13"/>
      <c r="E304" s="13"/>
      <c r="F304" s="12"/>
      <c r="G304" s="11"/>
      <c r="H304" s="14"/>
    </row>
    <row r="305" spans="1:8" ht="15" thickBot="1" x14ac:dyDescent="0.4">
      <c r="A305" s="12"/>
      <c r="B305" s="11"/>
      <c r="C305" s="13"/>
      <c r="D305" s="13"/>
      <c r="E305" s="13"/>
      <c r="F305" s="12"/>
      <c r="G305" s="11"/>
      <c r="H305" s="14"/>
    </row>
    <row r="306" spans="1:8" ht="15" thickBot="1" x14ac:dyDescent="0.4">
      <c r="A306" s="12"/>
      <c r="B306" s="11"/>
      <c r="C306" s="13"/>
      <c r="D306" s="13"/>
      <c r="E306" s="13"/>
      <c r="F306" s="12"/>
      <c r="G306" s="11"/>
      <c r="H306" s="14"/>
    </row>
    <row r="307" spans="1:8" ht="15" thickBot="1" x14ac:dyDescent="0.4">
      <c r="A307" s="12"/>
      <c r="B307" s="11"/>
      <c r="C307" s="13"/>
      <c r="D307" s="13"/>
      <c r="E307" s="13"/>
      <c r="F307" s="12"/>
      <c r="G307" s="11"/>
      <c r="H307" s="14"/>
    </row>
    <row r="308" spans="1:8" ht="15" thickBot="1" x14ac:dyDescent="0.4">
      <c r="A308" s="12"/>
      <c r="B308" s="11"/>
      <c r="C308" s="13"/>
      <c r="D308" s="13"/>
      <c r="E308" s="13"/>
      <c r="F308" s="12"/>
      <c r="G308" s="11"/>
      <c r="H308" s="14"/>
    </row>
    <row r="309" spans="1:8" ht="15" thickBot="1" x14ac:dyDescent="0.4">
      <c r="A309" s="12"/>
      <c r="B309" s="11"/>
      <c r="C309" s="13"/>
      <c r="D309" s="13"/>
      <c r="E309" s="13"/>
      <c r="F309" s="12"/>
      <c r="G309" s="11"/>
      <c r="H309" s="14"/>
    </row>
    <row r="310" spans="1:8" ht="15" thickBot="1" x14ac:dyDescent="0.4">
      <c r="A310" s="12"/>
      <c r="B310" s="11"/>
      <c r="C310" s="13"/>
      <c r="D310" s="13"/>
      <c r="E310" s="13"/>
      <c r="F310" s="12"/>
      <c r="G310" s="11"/>
      <c r="H310" s="14"/>
    </row>
    <row r="311" spans="1:8" ht="15" thickBot="1" x14ac:dyDescent="0.4">
      <c r="A311" s="12"/>
      <c r="B311" s="11"/>
      <c r="C311" s="13"/>
      <c r="D311" s="13"/>
      <c r="E311" s="13"/>
      <c r="F311" s="12"/>
      <c r="G311" s="11"/>
      <c r="H311" s="14"/>
    </row>
    <row r="312" spans="1:8" ht="15" thickBot="1" x14ac:dyDescent="0.4">
      <c r="A312" s="12"/>
      <c r="B312" s="11"/>
      <c r="C312" s="13"/>
      <c r="D312" s="13"/>
      <c r="E312" s="13"/>
      <c r="F312" s="12"/>
      <c r="G312" s="11"/>
      <c r="H312" s="14"/>
    </row>
    <row r="313" spans="1:8" ht="15" thickBot="1" x14ac:dyDescent="0.4">
      <c r="A313" s="12"/>
      <c r="B313" s="11"/>
      <c r="C313" s="13"/>
      <c r="D313" s="13"/>
      <c r="E313" s="13"/>
      <c r="F313" s="12"/>
      <c r="G313" s="11"/>
      <c r="H313" s="14"/>
    </row>
    <row r="314" spans="1:8" ht="15" thickBot="1" x14ac:dyDescent="0.4">
      <c r="A314" s="12"/>
      <c r="B314" s="11"/>
      <c r="C314" s="13"/>
      <c r="D314" s="13"/>
      <c r="E314" s="13"/>
      <c r="F314" s="12"/>
      <c r="G314" s="11"/>
      <c r="H314" s="14"/>
    </row>
    <row r="315" spans="1:8" x14ac:dyDescent="0.35">
      <c r="A315" s="15"/>
      <c r="B315" s="16"/>
      <c r="C315" s="17"/>
      <c r="D315" s="17"/>
      <c r="E315" s="17"/>
      <c r="F315" s="15"/>
      <c r="G315" s="16"/>
      <c r="H315" s="18"/>
    </row>
  </sheetData>
  <sheetProtection algorithmName="SHA-512" hashValue="fNPNBcEmSZTjawGIyinG5+agx6NlIfc55q4hwxaUBwJCsYh+Ubj9Y2gOtHjwf8yfRrqmTSVyk768pKnejz7O2w==" saltValue="YbeI2WZWdj8GazgPsqzlpw==" spinCount="100000" sheet="1" objects="1" scenarios="1" selectLockedCells="1"/>
  <mergeCells count="3">
    <mergeCell ref="A1:H1"/>
    <mergeCell ref="C3:E3"/>
    <mergeCell ref="C6:H6"/>
  </mergeCells>
  <pageMargins left="0.7" right="0.7" top="0.75" bottom="0.75" header="0.3" footer="0.3"/>
  <pageSetup orientation="landscape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0000000}">
          <x14:formula1>
            <xm:f>'drop downs'!$B$2:$B$18</xm:f>
          </x14:formula1>
          <xm:sqref>B3</xm:sqref>
        </x14:dataValidation>
        <x14:dataValidation type="list" allowBlank="1" showInputMessage="1" showErrorMessage="1" xr:uid="{00000000-0002-0000-1100-000001000000}">
          <x14:formula1>
            <xm:f>'drop downs'!$A$2:$A$3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8"/>
  <sheetViews>
    <sheetView workbookViewId="0">
      <selection activeCell="E12" sqref="E12"/>
    </sheetView>
  </sheetViews>
  <sheetFormatPr defaultRowHeight="14.5" x14ac:dyDescent="0.35"/>
  <cols>
    <col min="1" max="1" width="25" customWidth="1"/>
    <col min="2" max="2" width="26.54296875" customWidth="1"/>
    <col min="3" max="3" width="22" customWidth="1"/>
  </cols>
  <sheetData>
    <row r="1" spans="1:3" x14ac:dyDescent="0.35">
      <c r="A1" s="1" t="s">
        <v>11</v>
      </c>
      <c r="B1" s="1" t="s">
        <v>12</v>
      </c>
      <c r="C1" s="1"/>
    </row>
    <row r="2" spans="1:3" x14ac:dyDescent="0.35">
      <c r="A2" t="s">
        <v>9</v>
      </c>
      <c r="B2" t="s">
        <v>20</v>
      </c>
    </row>
    <row r="3" spans="1:3" x14ac:dyDescent="0.35">
      <c r="A3" t="s">
        <v>10</v>
      </c>
      <c r="B3" t="s">
        <v>19</v>
      </c>
      <c r="C3" s="3"/>
    </row>
    <row r="4" spans="1:3" x14ac:dyDescent="0.35">
      <c r="B4" t="s">
        <v>24</v>
      </c>
      <c r="C4" s="3"/>
    </row>
    <row r="5" spans="1:3" x14ac:dyDescent="0.35">
      <c r="B5" t="s">
        <v>21</v>
      </c>
    </row>
    <row r="6" spans="1:3" x14ac:dyDescent="0.35">
      <c r="B6" t="s">
        <v>22</v>
      </c>
    </row>
    <row r="7" spans="1:3" x14ac:dyDescent="0.35">
      <c r="B7" t="s">
        <v>23</v>
      </c>
    </row>
    <row r="8" spans="1:3" x14ac:dyDescent="0.35">
      <c r="B8" t="s">
        <v>25</v>
      </c>
    </row>
    <row r="9" spans="1:3" x14ac:dyDescent="0.35">
      <c r="B9" t="s">
        <v>26</v>
      </c>
    </row>
    <row r="10" spans="1:3" x14ac:dyDescent="0.35">
      <c r="B10" t="s">
        <v>27</v>
      </c>
    </row>
    <row r="11" spans="1:3" x14ac:dyDescent="0.35">
      <c r="B11" t="s">
        <v>17</v>
      </c>
    </row>
    <row r="12" spans="1:3" x14ac:dyDescent="0.35">
      <c r="B12" t="s">
        <v>18</v>
      </c>
    </row>
    <row r="13" spans="1:3" x14ac:dyDescent="0.35">
      <c r="B13" t="s">
        <v>28</v>
      </c>
    </row>
    <row r="14" spans="1:3" x14ac:dyDescent="0.35">
      <c r="B14" t="s">
        <v>29</v>
      </c>
    </row>
    <row r="15" spans="1:3" x14ac:dyDescent="0.35">
      <c r="B15" t="s">
        <v>30</v>
      </c>
    </row>
    <row r="16" spans="1:3" x14ac:dyDescent="0.35">
      <c r="B16" t="s">
        <v>31</v>
      </c>
    </row>
    <row r="17" spans="2:2" x14ac:dyDescent="0.35">
      <c r="B17" t="s">
        <v>32</v>
      </c>
    </row>
    <row r="18" spans="2:2" x14ac:dyDescent="0.35">
      <c r="B18" t="s">
        <v>33</v>
      </c>
    </row>
  </sheetData>
  <sheetProtection algorithmName="SHA-512" hashValue="hy9/o/iBDJX+v59D2dPtpk6CB51rifmbK5trh4VvhivitB3wBeahG8IaKuLSQiGvvZ/re3xGbmXdN1mSPAJUSg==" saltValue="Uob+NRIEmW7r28kcmGaaH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66AD1F-6182-46E9-918E-1F4BD35D76D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Comp 1</vt:lpstr>
      <vt:lpstr>Comp 2</vt:lpstr>
      <vt:lpstr>Comp 3</vt:lpstr>
      <vt:lpstr>Comp 4</vt:lpstr>
      <vt:lpstr>Comp 5</vt:lpstr>
      <vt:lpstr>Comp 6</vt:lpstr>
      <vt:lpstr>Comp 7</vt:lpstr>
      <vt:lpstr>Comp 8</vt:lpstr>
      <vt:lpstr>Comp 9</vt:lpstr>
      <vt:lpstr>Comp 10</vt:lpstr>
      <vt:lpstr>Comp 11</vt:lpstr>
      <vt:lpstr>Comp 12</vt:lpstr>
      <vt:lpstr>Comp 13</vt:lpstr>
      <vt:lpstr>Comp 14</vt:lpstr>
      <vt:lpstr>Comp 15</vt:lpstr>
      <vt:lpstr>Comp 16</vt:lpstr>
      <vt:lpstr>Comp 17</vt:lpstr>
      <vt:lpstr>Comp 18</vt:lpstr>
      <vt:lpstr>drop downs</vt:lpstr>
    </vt:vector>
  </TitlesOfParts>
  <Company>Cambridge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FSQ_MODERATED_centre_assessment_grades_Submission_Form_v1.1</dc:title>
  <dc:creator>Andy Barrott</dc:creator>
  <cp:lastModifiedBy>Carolyn Wilkins</cp:lastModifiedBy>
  <cp:lastPrinted>2020-06-08T10:35:32Z</cp:lastPrinted>
  <dcterms:created xsi:type="dcterms:W3CDTF">2020-06-08T08:15:51Z</dcterms:created>
  <dcterms:modified xsi:type="dcterms:W3CDTF">2020-06-16T08:12:34Z</dcterms:modified>
</cp:coreProperties>
</file>